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9" activeTab="0"/>
  </bookViews>
  <sheets>
    <sheet name="Meny" sheetId="1" r:id="rId1"/>
    <sheet name="Lonebesked (1)" sheetId="2" r:id="rId2"/>
    <sheet name="Lonebesked (2)" sheetId="3" r:id="rId3"/>
    <sheet name="Lonebesked (3)" sheetId="4" r:id="rId4"/>
    <sheet name="Lonebesked (4)" sheetId="5" r:id="rId5"/>
    <sheet name="Lonebesked (5)" sheetId="6" r:id="rId6"/>
    <sheet name="Lonearter" sheetId="7" r:id="rId7"/>
  </sheets>
  <definedNames>
    <definedName name="_xlnm.Print_Titles" localSheetId="6">'Lonearter'!$1:$3</definedName>
    <definedName name="_xlnm.Print_Area" localSheetId="1">'Lonebesked (1)'!$A$1:$J$59</definedName>
    <definedName name="Excel_BuiltIn_Print_Area" localSheetId="2">'Lonebesked (2)'!$A$1:$J$59</definedName>
    <definedName name="Excel_BuiltIn_Print_Area" localSheetId="3">'Lonebesked (3)'!$A$1:$J$59</definedName>
    <definedName name="Excel_BuiltIn_Print_Area" localSheetId="4">'Lonebesked (4)'!$A$1:$J$59</definedName>
    <definedName name="Excel_BuiltIn_Print_Area" localSheetId="5">'Lonebesked (5)'!$A$1:$J$59</definedName>
  </definedNames>
  <calcPr fullCalcOnLoad="1"/>
</workbook>
</file>

<file path=xl/sharedStrings.xml><?xml version="1.0" encoding="utf-8"?>
<sst xmlns="http://schemas.openxmlformats.org/spreadsheetml/2006/main" count="1026" uniqueCount="482">
  <si>
    <t>Mall för lönebesked</t>
  </si>
  <si>
    <t>Arbetsgivare</t>
  </si>
  <si>
    <t>Den här lönekörningen</t>
  </si>
  <si>
    <t>Adress:</t>
  </si>
  <si>
    <t>Löneperiod:</t>
  </si>
  <si>
    <t>till</t>
  </si>
  <si>
    <t>arbetsgatan</t>
  </si>
  <si>
    <t>Utbetalningsdatum:</t>
  </si>
  <si>
    <t>999 99 Arbetsbyn</t>
  </si>
  <si>
    <t>Tel nr.</t>
  </si>
  <si>
    <t>099-999 999</t>
  </si>
  <si>
    <t>E-post</t>
  </si>
  <si>
    <t>info@foretaget.se</t>
  </si>
  <si>
    <t>Org nr.</t>
  </si>
  <si>
    <t>9999999-9999</t>
  </si>
  <si>
    <t>Meny</t>
  </si>
  <si>
    <t>Gå till</t>
  </si>
  <si>
    <t>Lönebesked (1)</t>
  </si>
  <si>
    <t>Lönebesked (2)</t>
  </si>
  <si>
    <t>Lönebesked (3)</t>
  </si>
  <si>
    <t>Lönebesked (4)</t>
  </si>
  <si>
    <t>Lönebesked (5)</t>
  </si>
  <si>
    <t>Lönearter</t>
  </si>
  <si>
    <t>Kommentarer</t>
  </si>
  <si>
    <t xml:space="preserve">Varje anställd har ett lönebesked, där ni manuellt gör ackumuleringar för årets utbetalda lön </t>
  </si>
  <si>
    <t>och arbetade timmar, det här för att få underlag till kontrolluppgifter och semesterberäkning</t>
  </si>
  <si>
    <t>Skattegrundande lön är bruttolön plus förmåner minus kostnadsavdrag, kostnadsavdrag förekommer</t>
  </si>
  <si>
    <t>endast i undantagsfall, mer information kan fås via www.skatteverket.se.</t>
  </si>
  <si>
    <t>Förmåner ingår inte i bruttolönen, utan skall redovisas separat under förmåner</t>
  </si>
  <si>
    <t>Skattefria ersättningar såsom skattefri bilersättning redovisas inte i bruttolön utan i "Netto +/-"</t>
  </si>
  <si>
    <t>, den här posten motsvarar nettotillägg och nettoavdrag</t>
  </si>
  <si>
    <t>LÖNEBESKED</t>
  </si>
  <si>
    <t>Anställningsnummer:</t>
  </si>
  <si>
    <t>För och Efternamn</t>
  </si>
  <si>
    <t>Adress 1</t>
  </si>
  <si>
    <t>Adress 2</t>
  </si>
  <si>
    <t>Post nr</t>
  </si>
  <si>
    <t>Ort</t>
  </si>
  <si>
    <t>Land</t>
  </si>
  <si>
    <t>Löneart</t>
  </si>
  <si>
    <t>Benämning</t>
  </si>
  <si>
    <t>Datum/info</t>
  </si>
  <si>
    <t>Antal</t>
  </si>
  <si>
    <t>Enhet</t>
  </si>
  <si>
    <t>á-pris</t>
  </si>
  <si>
    <t xml:space="preserve">Belopp   </t>
  </si>
  <si>
    <t>Bruttolön</t>
  </si>
  <si>
    <t>Förmån</t>
  </si>
  <si>
    <t>Kostnadsavdrag</t>
  </si>
  <si>
    <t>Netto</t>
  </si>
  <si>
    <t>Betald sem. dgr</t>
  </si>
  <si>
    <t>Ack. Bruttolön</t>
  </si>
  <si>
    <t>Preliminär skatt</t>
  </si>
  <si>
    <t>Skattegrundande lön</t>
  </si>
  <si>
    <t>Obetald sem. dgr</t>
  </si>
  <si>
    <t>Ack. Preliminärskatt</t>
  </si>
  <si>
    <t>Arbetsgivaravgift</t>
  </si>
  <si>
    <t>Sparad sem. dgr</t>
  </si>
  <si>
    <t>Ack. Förmåner</t>
  </si>
  <si>
    <t>Semesteravsättning</t>
  </si>
  <si>
    <t>Ack. Semestergr lön</t>
  </si>
  <si>
    <t>Semesterlön</t>
  </si>
  <si>
    <t>Semestergr. lön</t>
  </si>
  <si>
    <t>Netto +/-</t>
  </si>
  <si>
    <t>Arbetad tid</t>
  </si>
  <si>
    <t>Övertid</t>
  </si>
  <si>
    <t>Frånvaro</t>
  </si>
  <si>
    <t>Flextid</t>
  </si>
  <si>
    <t>Nettolön</t>
  </si>
  <si>
    <t>Adress</t>
  </si>
  <si>
    <t>Telefon</t>
  </si>
  <si>
    <t>Organisationsnummer</t>
  </si>
  <si>
    <t>Mall från: www.mallar.biz</t>
  </si>
  <si>
    <t>Löneartstabell</t>
  </si>
  <si>
    <t>Tecken</t>
  </si>
  <si>
    <t>Konto tjm</t>
  </si>
  <si>
    <t>Konto koll.</t>
  </si>
  <si>
    <t>Månadslön</t>
  </si>
  <si>
    <t>Tim</t>
  </si>
  <si>
    <t>Daglön</t>
  </si>
  <si>
    <t>Kal.dgr</t>
  </si>
  <si>
    <t>Daglön vid ändrad månadslön</t>
  </si>
  <si>
    <t>Timlön</t>
  </si>
  <si>
    <t>Grundtimlön, månadsavlönade</t>
  </si>
  <si>
    <t>Helglön, timavlönad</t>
  </si>
  <si>
    <t>Övertid 1, månadsavlönad, div 94</t>
  </si>
  <si>
    <t>Övertid 2, månadsavlönad, div 72</t>
  </si>
  <si>
    <t>Övertid 1, månadsavlönad, 50%</t>
  </si>
  <si>
    <t>Övertid 2, månadsavlönad, 75%</t>
  </si>
  <si>
    <t>Övertid 3, månadsavlönad, 100%</t>
  </si>
  <si>
    <t>Övertid 1, månadsavlönad vardag, kronor</t>
  </si>
  <si>
    <t>Övertid 2, månadsavlönad helg, kronor</t>
  </si>
  <si>
    <t>Övertid 3, månadsavlönad à-pris</t>
  </si>
  <si>
    <t>Övertid 1, timavlönad vardag, kronor</t>
  </si>
  <si>
    <t>Övertid 2, timavlönad  helg, kronor</t>
  </si>
  <si>
    <t>Övertid 3, timavlönad à-pris</t>
  </si>
  <si>
    <t>Övertid 1, timavlönad, 50%</t>
  </si>
  <si>
    <t>Övertid 2, timavlönad, 75%</t>
  </si>
  <si>
    <t>Övertid 3, timavlönad, 100%</t>
  </si>
  <si>
    <t>Mertid månadsavlönad, arb</t>
  </si>
  <si>
    <t>Mertid månadsavlönad, tjm</t>
  </si>
  <si>
    <t>Mertid timavlönad</t>
  </si>
  <si>
    <t>Komptid i pengar, månadsavlönad</t>
  </si>
  <si>
    <t>Komptid i pengar, timavlönad</t>
  </si>
  <si>
    <t>Datorhyra</t>
  </si>
  <si>
    <t>Löneförskott, skatteavdrag 30%</t>
  </si>
  <si>
    <t>OB-ersättning 1, timavlönade, 50%</t>
  </si>
  <si>
    <t>OB-ersättning 2, timavlönade, 70%</t>
  </si>
  <si>
    <t>OB-ersättning 3, timavlönad, 100%</t>
  </si>
  <si>
    <t>OB-ersättning 4, timavlönad, 112%</t>
  </si>
  <si>
    <t>OB-ersättning 1, timavlönad, à-pris</t>
  </si>
  <si>
    <t>OB-ersättning 2, timavlönad, à-pris</t>
  </si>
  <si>
    <t>OB-ersättning 3, timavlönad, à-pris</t>
  </si>
  <si>
    <t>OB-ersättning 4, timavlönad, à-pris</t>
  </si>
  <si>
    <t>OB-ersättning 1, månadsavlönad, 50%</t>
  </si>
  <si>
    <t>OB-ersättning 2, månadsavlönad, 70%</t>
  </si>
  <si>
    <t>OB-ersättning 3, månadsavlönad, 100%</t>
  </si>
  <si>
    <t>OB-ersättning 4, månadsavlönad, 112%</t>
  </si>
  <si>
    <t>OB-ersättning 1, månadsavlönad, à-pris</t>
  </si>
  <si>
    <t>OB-ersättning 2, månadsavlönad, à-pris</t>
  </si>
  <si>
    <t>OB-ersättning 3, månadsavlönad, à-pris</t>
  </si>
  <si>
    <t>OB-ersättning 4, månadsavlönad, à-pris</t>
  </si>
  <si>
    <t>OB-ersättning 1, månadsavlönad, div</t>
  </si>
  <si>
    <t>OB-ersättning 2, månadsavlönad, div</t>
  </si>
  <si>
    <t>OB-ersättning 3, månadsavlönad, div</t>
  </si>
  <si>
    <t>OB-ersättning 4, månadsavlönad, div</t>
  </si>
  <si>
    <t>Premielön</t>
  </si>
  <si>
    <t>Arvode</t>
  </si>
  <si>
    <t>Bonus</t>
  </si>
  <si>
    <t>Ackord</t>
  </si>
  <si>
    <t>Övrig ersättning, brutto</t>
  </si>
  <si>
    <t>Retroaktiv lön</t>
  </si>
  <si>
    <t>Övrigt avdrag, brutto</t>
  </si>
  <si>
    <t>Kr</t>
  </si>
  <si>
    <t>Bilförmån utökad bruttolön</t>
  </si>
  <si>
    <t>Föräldrapenningstillägg</t>
  </si>
  <si>
    <t>Milersättning skattepliktig</t>
  </si>
  <si>
    <t>Km</t>
  </si>
  <si>
    <t>Provision</t>
  </si>
  <si>
    <t>Restidsersättning vardag</t>
  </si>
  <si>
    <t>Restidsersättning helg</t>
  </si>
  <si>
    <t>Traktamente skattepliktigt</t>
  </si>
  <si>
    <t>St</t>
  </si>
  <si>
    <t>Utlandstraktamente skattepliktigt</t>
  </si>
  <si>
    <t>Timlön vid övertid</t>
  </si>
  <si>
    <t>Grundtimlön vid övertid, månadsavlönade</t>
  </si>
  <si>
    <t>Nattraktamente</t>
  </si>
  <si>
    <t>Traktamente helt</t>
  </si>
  <si>
    <t>Traktamente halvt</t>
  </si>
  <si>
    <t>Utlandstraktamente ej skattepliktigt</t>
  </si>
  <si>
    <t>Kostavdrag frukost</t>
  </si>
  <si>
    <t>Kostavdrag lunch eller middag</t>
  </si>
  <si>
    <t>Kostavdrag lunch och middag</t>
  </si>
  <si>
    <t>Kostavdrag frukost 15%, utland</t>
  </si>
  <si>
    <t>Kostavdrag lunch 35%, utland</t>
  </si>
  <si>
    <t>Kostavdrag middag 35%, utland</t>
  </si>
  <si>
    <t>Representation, avdragsgill</t>
  </si>
  <si>
    <t>Representation, ej avdragsgill</t>
  </si>
  <si>
    <t>Utlägg logi</t>
  </si>
  <si>
    <t>Utlägg resekostnader</t>
  </si>
  <si>
    <t>Utlägg övrigt</t>
  </si>
  <si>
    <t>Kostnadsersättning</t>
  </si>
  <si>
    <t>Övrig nettoersättning</t>
  </si>
  <si>
    <t>Milersättning för diesel vid tjänstekörning</t>
  </si>
  <si>
    <t>Milersättning för bensin vid tjänstekörning</t>
  </si>
  <si>
    <t>Milersättning endast skattefri del</t>
  </si>
  <si>
    <t>Milersättning, skattefri enl. schablon</t>
  </si>
  <si>
    <t>Moms ingående</t>
  </si>
  <si>
    <t>Fora Kostnad, tjm</t>
  </si>
  <si>
    <t>Fora Skuld, tjm</t>
  </si>
  <si>
    <t>Fora Kostnad, arb</t>
  </si>
  <si>
    <t>Fora Skuld, arb</t>
  </si>
  <si>
    <t>Hyresersättning</t>
  </si>
  <si>
    <t>Hyresersättning, skattepliktig</t>
  </si>
  <si>
    <t>Ränta på lån</t>
  </si>
  <si>
    <t>Amortering lån</t>
  </si>
  <si>
    <t>Personalköp</t>
  </si>
  <si>
    <t>Övriga nettoavdrag</t>
  </si>
  <si>
    <t>Betalt för bilförmån</t>
  </si>
  <si>
    <t>Matavdrag</t>
  </si>
  <si>
    <t>Rikskuponger</t>
  </si>
  <si>
    <t>Utmätning av lön</t>
  </si>
  <si>
    <t>Fackavgift</t>
  </si>
  <si>
    <t>Löneförskott, manuellt avdrag</t>
  </si>
  <si>
    <t>Tjänstepension</t>
  </si>
  <si>
    <t>Ränta och utdelning (30% skatteavdrag)</t>
  </si>
  <si>
    <t>Bilförmån</t>
  </si>
  <si>
    <t>Bilförmån avdrag</t>
  </si>
  <si>
    <t>Förmån av fritt drivmedel vid tjänstebil</t>
  </si>
  <si>
    <t>Upphöjt värde av förmån fritt drivmedel</t>
  </si>
  <si>
    <t>Bostadsförmån småhus</t>
  </si>
  <si>
    <t>Bostadsförmån ej småhus</t>
  </si>
  <si>
    <t>Kostförmån frukost</t>
  </si>
  <si>
    <t>Kostförmån lunch</t>
  </si>
  <si>
    <t>Kostförmån middag</t>
  </si>
  <si>
    <t>Rikskuponger förmånsvärde</t>
  </si>
  <si>
    <t>Övriga förmåner, tabellskatt</t>
  </si>
  <si>
    <t>Övriga förmåner, engångsskatt</t>
  </si>
  <si>
    <t>Förmån datorhyra</t>
  </si>
  <si>
    <t>Förmån hushållsnära tjänster, arbetskostnad</t>
  </si>
  <si>
    <t>Förmån hushållstjänster, material, utrustning mm</t>
  </si>
  <si>
    <t>Förmån trängselskatt</t>
  </si>
  <si>
    <t>Extra skatt</t>
  </si>
  <si>
    <t>Manuellt framräknad preliminärskatt</t>
  </si>
  <si>
    <t>Reglering av preliminärskatt vid inbet från anst</t>
  </si>
  <si>
    <t>Skattereduktion hushållsnära tjänster</t>
  </si>
  <si>
    <t>Månadsavlönad karensdag</t>
  </si>
  <si>
    <t>Månadsavlönad karensavdrag</t>
  </si>
  <si>
    <t>Karens Månadsavlönad</t>
  </si>
  <si>
    <t>Sjukavdrag per dag 100% dag 1-14, månadsavlönad</t>
  </si>
  <si>
    <t>Sjukavdrag per dag 90% dag 15-90, månadsavlönad</t>
  </si>
  <si>
    <t>Sjukavdrag per dag 100% dag 15-90, månadsavlönad</t>
  </si>
  <si>
    <t>Sjukavdrag per dag 90% dag 15-90 över 8 pbb</t>
  </si>
  <si>
    <t>Sjukavdrag per dag 100% dag 15-90 över 8 pbb</t>
  </si>
  <si>
    <t>Sjukavdrag per dag 90% hel månad dag 15-90</t>
  </si>
  <si>
    <t>Sjukavdrag per dag 100% hel månad dag 15-90</t>
  </si>
  <si>
    <t>Sjukavdrag 90% hel månad dag 15-90 över 8 pbb</t>
  </si>
  <si>
    <t>Sjukavdrag 100% hel månad dag 15-90 över 8 pbb</t>
  </si>
  <si>
    <t>Sjukavdrag per dag 100% dag 91-180, månadsavlönad</t>
  </si>
  <si>
    <t>Sjukavdrag per dag 100% hel månad dag 91-180</t>
  </si>
  <si>
    <t>Sjukavdrag per dag 100% &gt;180 kaldgr, månadsavlönad</t>
  </si>
  <si>
    <t>Sjukavdrag hel månad &gt;180 kaldgr, månadsavlönad</t>
  </si>
  <si>
    <t>Sjuklön dag 1-14, 80% månadsavlönad</t>
  </si>
  <si>
    <t>Sjuklön dag 1-14, timavlönad</t>
  </si>
  <si>
    <t>Timavlönad karensdag</t>
  </si>
  <si>
    <t>Timavlönad karensavdrag</t>
  </si>
  <si>
    <t>Karens Timavlönad</t>
  </si>
  <si>
    <t>Sjuk korttid dag 1-14, timavlönad</t>
  </si>
  <si>
    <t>Sjuk dag 15-180, timavlönad</t>
  </si>
  <si>
    <t>Sjuk &gt;180 kaldgr, timavlönad</t>
  </si>
  <si>
    <t>Obetald semester</t>
  </si>
  <si>
    <t>Dgr</t>
  </si>
  <si>
    <t>Semesteravdrag betald</t>
  </si>
  <si>
    <t>Semesteravdrag betald, daglön</t>
  </si>
  <si>
    <t>Semesteravdrag förskott</t>
  </si>
  <si>
    <t>Semesteravdrag sparad</t>
  </si>
  <si>
    <t>Semesteravdrag sparad, daglön</t>
  </si>
  <si>
    <t>Semesterlön betald</t>
  </si>
  <si>
    <t>Semestertillägg betalda semesterdagar</t>
  </si>
  <si>
    <t>Semesterdaglön betald</t>
  </si>
  <si>
    <t>Semesterdaglön betald, timavlönad</t>
  </si>
  <si>
    <t>Semesterlön förskott</t>
  </si>
  <si>
    <t>Semesterlön sparad</t>
  </si>
  <si>
    <t>Semestertillägg sparade semesterdagar</t>
  </si>
  <si>
    <t>Semesterdaglön sparad</t>
  </si>
  <si>
    <t>Semesterdaglön sparad, timavlönad</t>
  </si>
  <si>
    <t>Semester rörlig del</t>
  </si>
  <si>
    <t>Semesterersättning</t>
  </si>
  <si>
    <t>Utbetalning semesterlön i förskott</t>
  </si>
  <si>
    <t>Uttag betalda semesterdagar, månadsavlönad</t>
  </si>
  <si>
    <t>Uttag betalda semesterdagar, timavlönad</t>
  </si>
  <si>
    <t>Uttag förskottssemester, månadsavlönad</t>
  </si>
  <si>
    <t>Uttag obetalda semesterdagar, månadsavlönad</t>
  </si>
  <si>
    <t>Uttag obetalda semesterdagar, timavlönad</t>
  </si>
  <si>
    <t>Uttag sparade semesterdagar, månadsavlönad</t>
  </si>
  <si>
    <t>Uttag sparade semesterdagar, timavlönad</t>
  </si>
  <si>
    <t>Föräldraledighet timavdrag</t>
  </si>
  <si>
    <t>Föräldraledighet timavdrag, ej semestergr</t>
  </si>
  <si>
    <t>Föräldraledighet dagsavdrag</t>
  </si>
  <si>
    <t>Föräldraledighet dagsavdrag, ej semestergr</t>
  </si>
  <si>
    <t>Föräldraledighet kalenderdagsavdrag</t>
  </si>
  <si>
    <t>Föräldraledighet kalenderdagsavdrag, ej semestergr</t>
  </si>
  <si>
    <t>Föräldraledighet hel månad</t>
  </si>
  <si>
    <t>Föräldraledighet hel månad, ej semestergr</t>
  </si>
  <si>
    <t>Vård av barn 100% avdrag</t>
  </si>
  <si>
    <t>10-dagar vid barns födelse</t>
  </si>
  <si>
    <t>Tjänstledig timavdrag</t>
  </si>
  <si>
    <t>Tjänstledig &lt;5 kaldgr</t>
  </si>
  <si>
    <t>Tjänstledig &gt;5 kaldgr</t>
  </si>
  <si>
    <t>Tjänstledig hel månad</t>
  </si>
  <si>
    <t>Avdrag övrig frånvaro timavdrag</t>
  </si>
  <si>
    <t>Avdrag övrig frånvaro timavdrag, ej semgr</t>
  </si>
  <si>
    <t>Avdrag övrig frånvaro dagsavdrag</t>
  </si>
  <si>
    <t>Avdrag övrig frånvaro dagsavdrag, ej semgr</t>
  </si>
  <si>
    <t>Avdrag övrig frånvaro kalenderdagsavdrag</t>
  </si>
  <si>
    <t>Avdrag övrig frånvaro kalenderdagsavdrag, ej semgr</t>
  </si>
  <si>
    <t>Avdrag övrig frånvaro hel månad</t>
  </si>
  <si>
    <t>Avdrag övrig frånvaro hel månad, ej semgr</t>
  </si>
  <si>
    <t>Permittering</t>
  </si>
  <si>
    <t>Föräldraledighet semestergr frånvarotid</t>
  </si>
  <si>
    <t>Föräldraledighet ej semestergr frånvarotid</t>
  </si>
  <si>
    <t>Vård av barn semestergr frånvarotid</t>
  </si>
  <si>
    <t>10-dagar vid barns födelse semestergr frånvarotid</t>
  </si>
  <si>
    <t>Tjänstledighet ej semestergr frånvarotid</t>
  </si>
  <si>
    <t>Övrig semestergr frånvarotid</t>
  </si>
  <si>
    <t>Övrig ej semestergr frånvarotid</t>
  </si>
  <si>
    <t>Komptid 1 verkligt arbetad tid, faktor 1,0</t>
  </si>
  <si>
    <t>Komptid 2 verkligt arbetad tid, faktor 1,5</t>
  </si>
  <si>
    <t>Komptid 3 verkligt arbetad tid, faktor 2,0</t>
  </si>
  <si>
    <t>Komptid, uttag</t>
  </si>
  <si>
    <t>Komptid uppräkning</t>
  </si>
  <si>
    <t>Arbetstidsförk. Avs tid till tidbank</t>
  </si>
  <si>
    <t>Arbetstidsförk. Avs tid till kompbank</t>
  </si>
  <si>
    <t>Arbetstidsförk. Utbetalning pengar, tabellskatt</t>
  </si>
  <si>
    <t>Arbetstidsförk. Utbetalning pengar, engångsskatt</t>
  </si>
  <si>
    <t>Arbetstidsförk. Avsättning till pension</t>
  </si>
  <si>
    <t>Arbetstidsförk. Uttag tim från tidbank</t>
  </si>
  <si>
    <t>Arbetstidsförk. Uttag från tidbank i pengar,månavl</t>
  </si>
  <si>
    <t>Arbetstidsförk. Uttag från tidbank i pengar,timlön</t>
  </si>
  <si>
    <t>Arbetstidsförk. Uttag från tidbank i pension,mån</t>
  </si>
  <si>
    <t>Arbetstidsförk. Uttag från tidbank i pension,timl</t>
  </si>
  <si>
    <t>Arbetstidsförk. Justering arbetad tid helgdagar</t>
  </si>
  <si>
    <t>Arbetstidskonto Avsättning tid till tidbank</t>
  </si>
  <si>
    <t>Arbetstidskonto Utbetalning pengar, tabellskatt</t>
  </si>
  <si>
    <t>Arbetstidskonto Utbetalning pengar, engångsskatt</t>
  </si>
  <si>
    <t>Arbetstidskonto Avsättning till pension</t>
  </si>
  <si>
    <t>Arbetstidskonto Uttag tim från tidbank</t>
  </si>
  <si>
    <t>Arbetstidskonto Utbet. pengar för ledig tid</t>
  </si>
  <si>
    <t>Arbetstidskonto Uttag från tidbank i pengar</t>
  </si>
  <si>
    <t>Arbetstidskonto Uttag från tidbank i pengar, mån</t>
  </si>
  <si>
    <t>Arbetstidskonto Uttag från tidbank i pengar, timl</t>
  </si>
  <si>
    <t>Arbetstidskonto Uttag från tidbank i pension</t>
  </si>
  <si>
    <t>Arbetstidskonto Uttag från tidbank i pension, mån</t>
  </si>
  <si>
    <t>Arbetstidskonto Uttag från tidbank i pension, timl</t>
  </si>
  <si>
    <t>Arbetstidskonto Justering arbetad tid helgdagar</t>
  </si>
  <si>
    <t>Övertid 1, månadsavlönad, Detaljhandeln, 50%</t>
  </si>
  <si>
    <t>Övertid 2, månadsavlönad, Detaljhandeln 70%</t>
  </si>
  <si>
    <t>Övertid 3, månadsavlönad, Detaljhandeln, 100%</t>
  </si>
  <si>
    <t>Övertid 1, timavlönad, Detaljhandeln, 50%</t>
  </si>
  <si>
    <t>Övertid 2, timavlönad,  Detaljhandeln 70%</t>
  </si>
  <si>
    <t>Övertid 3, timavlönad, Detaljhandeln, 100%</t>
  </si>
  <si>
    <t>Mertid månadsavlönad, Detaljhandeln</t>
  </si>
  <si>
    <t>Mertid timavlönad, Detaljhandeln</t>
  </si>
  <si>
    <t>OB-ersättning 1, timavlönade, Detaljhandeln 50%</t>
  </si>
  <si>
    <t>OB-ersättning 2, timavlönade, Detaljhandeln 70%</t>
  </si>
  <si>
    <t>OB-ersättning 3, timavlönad, Detaljhandeln 100%</t>
  </si>
  <si>
    <t>OB-ersättning 1, månadsavlönad, Detaljhandeln 50%</t>
  </si>
  <si>
    <t>OB-ersättning 2, månadsavlönad, Detaljhandeln 70%</t>
  </si>
  <si>
    <t>OB-ersättning 3, månadsavlönad, Detaljhandeln 100%</t>
  </si>
  <si>
    <t>Karensdag, Detaljhandeln timavdrag</t>
  </si>
  <si>
    <t>Karensdag; Detaljhandeln dagsavdrag, arbdgr 1-22</t>
  </si>
  <si>
    <t>Karensdag, Detaljhandeln dagsavdrag, arbdgr&gt;22</t>
  </si>
  <si>
    <t>Karensperiod månadsavlönad, Detaljhandeln</t>
  </si>
  <si>
    <t>Sjukavdrag dag 1-14, timavdrag, Detaljhandeln</t>
  </si>
  <si>
    <t>Sjukavdrag 2-14, dagsavdrag, arbdgr 1-22, Detaljh</t>
  </si>
  <si>
    <t>Sjukavdrag 2-14, dagsavdrag, arbdgr &gt;22, Detaljh</t>
  </si>
  <si>
    <t>Sjukavdrag 15-180, Detaljhandeln timavdrag</t>
  </si>
  <si>
    <t>Sjukavdrag 15-180, Detaljh dagsavdrag, arbdgr 1-22</t>
  </si>
  <si>
    <t>Sjukavdrag 15-180, Detaljh dagsavdrag, arbdgr &gt;22</t>
  </si>
  <si>
    <t>Sjukavdrag hel månad 15-180, Detaljhandeln</t>
  </si>
  <si>
    <t>Sjukavdrag &gt;180, Detaljhandeln timavdrag</t>
  </si>
  <si>
    <t>Sjukavdrag &gt;180, Detaljh dagsavdrag, arbdgr 1-22</t>
  </si>
  <si>
    <t>Sjukavdrag &gt;180, Detaljh dagsavdrag, arbdgr &gt;22</t>
  </si>
  <si>
    <t>Sjukavdrag hel månad &gt;180, Detaljhandeln</t>
  </si>
  <si>
    <t>Sjuklön dag 1-14, 80% månadsavlönad, Detaljhandeln</t>
  </si>
  <si>
    <t>Sjuklön dag 2-14, 80% månavl (arbdgr 1-22) Detaljh</t>
  </si>
  <si>
    <t>Sjuklön dag 2-14, 80% månavl (arbdgr &gt;22). Detaljh</t>
  </si>
  <si>
    <t>Karensdag, timavlönad, Detaljhandeln</t>
  </si>
  <si>
    <t>Karensperiod timavlönad, Detaljhandeln</t>
  </si>
  <si>
    <t>Sjuk korttid dag 1-14, timavlönad, Detaljhandeln</t>
  </si>
  <si>
    <t>Sjuk dag 15-180, timavlönad, Detaljhandeln</t>
  </si>
  <si>
    <t>Sjuk &gt;180 kaldgr, timavlönad, Detaljhandeln</t>
  </si>
  <si>
    <t>Sjuklön dag 1-14, timavlönad, Detaljhandeln</t>
  </si>
  <si>
    <t>Föräldraledighet, Detaljhandeln timavdrag</t>
  </si>
  <si>
    <t>Föräldraledighet, Detaljh timavdrag, ej semestergr</t>
  </si>
  <si>
    <t>Föräldraledighet, Detaljh dagsavdrag, arbdgr 1-22</t>
  </si>
  <si>
    <t>Föräldraledig Detaljh dagavdr arbdgr 1-22 ej semgr</t>
  </si>
  <si>
    <t>Föräldraledighet, Detaljh dagsavdrag, arbdgr &gt;22</t>
  </si>
  <si>
    <t>Föräldraledig Detaljh dagavdr arbdgr &gt;22 ej semgr</t>
  </si>
  <si>
    <t>Föräldraledighet Hel månad, Detaljhandeln</t>
  </si>
  <si>
    <t>Föräldraledighet hel månad, Detaljh ej semestergr</t>
  </si>
  <si>
    <t>Tjänstledig, Detaljhandeln timavdrag</t>
  </si>
  <si>
    <t>Tjänstledig, Detaljhandeln dagsavdrag, arbdgr 1-22</t>
  </si>
  <si>
    <t>Tjänstledig, Detaljhandeln dagsavdrag, arbdgr &gt;22</t>
  </si>
  <si>
    <t>Tjänstledig hel månad, Detaljhandeln</t>
  </si>
  <si>
    <t>Avdrag övrig frånvaro, Detaljhandeln timavdrag</t>
  </si>
  <si>
    <t>Avdrag övrig frånvaro, Detaljh timavdrag, ej semgr</t>
  </si>
  <si>
    <t>Avdrag övrig frånvaro Detaljh dagavdr, arbdgr 1-22</t>
  </si>
  <si>
    <t>Avdr övr frånv Detaljh dagavdr, arbdgr 1-22 ej sem</t>
  </si>
  <si>
    <t>Avdrag övrig frånvaro, Detaljh dagavdr, arbdgr &gt;22</t>
  </si>
  <si>
    <t>Avdr övr frånv Detaljh dagavdr, arbdgr &gt;22, ej sem</t>
  </si>
  <si>
    <t>Avdrag övrig frånvaro hel månad, Detaljhandeln</t>
  </si>
  <si>
    <t>Avdrag övrig frånvaro hel månad, Detaljh ej semgr</t>
  </si>
  <si>
    <t>Vård av barn, Detaljhandeln timavdrag</t>
  </si>
  <si>
    <t>Vård av barn Detaljhandeln dagsavdrag, arbdgr 1-22</t>
  </si>
  <si>
    <t>Vård av barn, Detaljhandeln dagsavdrag, arbdgr &gt;22</t>
  </si>
  <si>
    <t>10-dagar vid barns födelse Detaljhandeln timavdrag</t>
  </si>
  <si>
    <t>10-dagar vid barns födelse Detaljh arbdgr 1-22</t>
  </si>
  <si>
    <t>10-dagar vid barns födelse Detaljh arbdgr &gt;22</t>
  </si>
  <si>
    <t>Föräldraledighet semestergr frånvarotid, Detaljh</t>
  </si>
  <si>
    <t>Föräldraledighet ej semestergr frånvarotid, Deth</t>
  </si>
  <si>
    <t>Vård av barn semestergr frånvarotid, Detaljhandeln</t>
  </si>
  <si>
    <t>10-dagar vid barns födelse semgr frånv.tid Detaljh</t>
  </si>
  <si>
    <t>Tjänstledighet ej semestergr frånvarotid, Detaljh</t>
  </si>
  <si>
    <t>Övrig semestergr frånvarotid, Detaljhandeln</t>
  </si>
  <si>
    <t>Övrig ej semestergr frånvarotid, Detaljhandeln</t>
  </si>
  <si>
    <t>Komptid 1 verkligt arbetad tid faktor 1,5 Detaljh</t>
  </si>
  <si>
    <t>Komptid 2 verkligt arbetad tid faktor 1,75 Detaljh</t>
  </si>
  <si>
    <t>Komptid 3 verkligt arbetad tid faktor 2,0 Detaljh</t>
  </si>
  <si>
    <t>Grundtimlön Teknikavtalet Metall</t>
  </si>
  <si>
    <t>Helglön, timavlönad Teknikavtalet Metall</t>
  </si>
  <si>
    <t>Övertid vard, ML, Metall, dagtid-pengar</t>
  </si>
  <si>
    <t>Övertid arb.fri vard, ML, Metall, dagtid-pengar</t>
  </si>
  <si>
    <t>Övertid helg, ML, Metall, dagtid-pengar</t>
  </si>
  <si>
    <t>Mertid månadsavlönad, Teknikavtalet Metall</t>
  </si>
  <si>
    <t>Övertid vard, TL, Metall, dagtid-pengar</t>
  </si>
  <si>
    <t>Övertid arb.fri vard, TL, Metall, dagtid-pengar</t>
  </si>
  <si>
    <t>Övertid helg, TL, Metall, dagtid-pengar</t>
  </si>
  <si>
    <t>Mertid timavlönad, Teknikavtalet Metall</t>
  </si>
  <si>
    <t>Grundtimlön vid övertid, Teknikavtalet Metall</t>
  </si>
  <si>
    <t>OB-ersättning 1, Teknikavtalet Metall</t>
  </si>
  <si>
    <t>OB-ersättning 2, Teknikavtalet Metall</t>
  </si>
  <si>
    <t>OB-ersättning 3, Teknikavtalet Metall</t>
  </si>
  <si>
    <t>OB-ersättning 4, Teknikavtalet Metall</t>
  </si>
  <si>
    <t>Obetald semester, Teknikavtalet Metall</t>
  </si>
  <si>
    <t>Semesteravdrag betald, Teknikavtalet Metall</t>
  </si>
  <si>
    <t>Semesteravdrag förskott, Teknikavt Metall</t>
  </si>
  <si>
    <t>Semesteravdrag sparad, Teknikavtalet Metall</t>
  </si>
  <si>
    <t>Semesterlön betald, Teknikavtalet Metall</t>
  </si>
  <si>
    <t>Semesterdaglön betald, timavl, Teknikavt. Metall</t>
  </si>
  <si>
    <t>Semesterlön förskott, Teknikavtalet Metall</t>
  </si>
  <si>
    <t>Semesterdaglön sparad, timavl, Teknikavt Metall</t>
  </si>
  <si>
    <t>Semesterlön sparad, Teknikavtalet Metall</t>
  </si>
  <si>
    <t>Semester rörlig del, Teknikavtalet Metall</t>
  </si>
  <si>
    <t>Semesterersättning, Teknikavt. Metall</t>
  </si>
  <si>
    <t>Uttag betalda semdgr, månadsavl, Teknikavt Metall</t>
  </si>
  <si>
    <t>Uttag betalda semdagar, timavl, Teknikavt. Metall</t>
  </si>
  <si>
    <t>Uttag förskottssem, månadsavl, Teknikavt. Metall</t>
  </si>
  <si>
    <t>Uttag obetalda semdgr, månadsavl, Teknikavt Metall</t>
  </si>
  <si>
    <t>Uttag obetalda semdagar, timavl, Teknikavt. Metall</t>
  </si>
  <si>
    <t>Uttag sparade semdgr, månadsavl, Teknikavt. Metall</t>
  </si>
  <si>
    <t>Uttag sparade semdagar, timavl, Teknikavt. Metall</t>
  </si>
  <si>
    <t>Fackavgift, Teknikavtalet Metall</t>
  </si>
  <si>
    <t>Övertid vard, ML, Metall, skift-pengar</t>
  </si>
  <si>
    <t>Övertid arb.fri vard, ML, Metall, skift-pengar</t>
  </si>
  <si>
    <t>Övertid helg, ML, Metall, skift-pengar</t>
  </si>
  <si>
    <t>Övertid vard, TL, Metall, skift-pengar</t>
  </si>
  <si>
    <t>Övertid arb.fri vard, TL, Metall, skift-pengar</t>
  </si>
  <si>
    <t>Övertid helg, TL, Metall, skift-pengar</t>
  </si>
  <si>
    <t>Övertid vard, ML, Metall, dagtid-pengar/tid</t>
  </si>
  <si>
    <t>Övertid arb.fri vard, ML, Metall dagtid-pengar/tid</t>
  </si>
  <si>
    <t>Övertid helg, ML, Metall, dagtid-pengar/tid</t>
  </si>
  <si>
    <t>Övertid vard, ML, Metall, skift-pengar/tid</t>
  </si>
  <si>
    <t>Övertid arb.fri vard, ML, Metall, skift-pengar/tid</t>
  </si>
  <si>
    <t>Övertid helg, ML, Metall, skift-pengar/tid</t>
  </si>
  <si>
    <t>Övertid vard, TL, Metall, dagtid-pengar/tid</t>
  </si>
  <si>
    <t>Övertid arb.fri vard, TL, Metall dagtid-pengar/tid</t>
  </si>
  <si>
    <t>Övertid helg, TL, Metall, dagtid-pengar/tid</t>
  </si>
  <si>
    <t>Övertid vard, TL, Metall, skift-pengar/tid</t>
  </si>
  <si>
    <t>Övertid arb.fri vard, TL, Metall, skift-pengar/tid</t>
  </si>
  <si>
    <t>Övertid helg, TL, Metall, skift-pengar/tid</t>
  </si>
  <si>
    <t>Inbetalning tabellbrutto</t>
  </si>
  <si>
    <t>Inbetalning engångsbrutto</t>
  </si>
  <si>
    <t>Inbetalning förskottsbrutto</t>
  </si>
  <si>
    <t>Inbetalning ränta och utdelning, brutto</t>
  </si>
  <si>
    <t>Inbetalning nettoersättning</t>
  </si>
  <si>
    <t>Inbetalning tabellbrutto, skuld föregående lön</t>
  </si>
  <si>
    <t>Inbetalning engångsbrutto, skuld föregående lön</t>
  </si>
  <si>
    <t>Löneförskott på föregående lön</t>
  </si>
  <si>
    <t>Semesterersättning rörliga delar</t>
  </si>
  <si>
    <t>Semesterersättning, engångsskatt</t>
  </si>
  <si>
    <t>Semesterersättning, tabellskatt</t>
  </si>
  <si>
    <t>Uttag betalda semesterdagar</t>
  </si>
  <si>
    <t>Uttag sparade semesterdagar</t>
  </si>
  <si>
    <t>Uttag preliminära semesterdagar</t>
  </si>
  <si>
    <t>Semesteravdrag förskottsskuld</t>
  </si>
  <si>
    <t>Utbetalning semesterdagar i pengar, uttag betalda</t>
  </si>
  <si>
    <t>Utbetalning semesterdagar i pengar, uttag sparade</t>
  </si>
  <si>
    <t>Skuld till nästa lön. Tabellbrutto</t>
  </si>
  <si>
    <t>Skuld till nästa lön. Engångsbrutto</t>
  </si>
  <si>
    <t>Skuld till nästa lön. Förskottsbrutto</t>
  </si>
  <si>
    <t>Skuld till nästa lön. Ränta och utdelning, brutto</t>
  </si>
  <si>
    <t>Skuld till nästa lön, netto</t>
  </si>
  <si>
    <t>Skuld från föregående lön. Tabellbrutto</t>
  </si>
  <si>
    <t>Skuld från föregående lön. Engångsbrutto</t>
  </si>
  <si>
    <t>Skuld från föregående lön. Förskottsbrutto</t>
  </si>
  <si>
    <t>Skuld från föregående lön. Ränta och utd., brutto</t>
  </si>
  <si>
    <t>Skuld från föregående lön, netto</t>
  </si>
  <si>
    <t>Bortbokning skuld tabellbrutto</t>
  </si>
  <si>
    <t>Bortbokning skuld engångsbrutto</t>
  </si>
  <si>
    <t>Bortbokning skuld förskottsbrutto</t>
  </si>
  <si>
    <t>Bortbokning skuld ränta och utdelning, brutto</t>
  </si>
  <si>
    <t>Bortbokning skuld netto</t>
  </si>
  <si>
    <t>Justering semestergr. lön</t>
  </si>
  <si>
    <t>Justering semestergr. rörlig lön</t>
  </si>
  <si>
    <t>Justering underlag fackavgift</t>
  </si>
  <si>
    <t>Justering underlag arbetstidskonto</t>
  </si>
  <si>
    <t>Justering semestergr. tid</t>
  </si>
  <si>
    <t>Justering semestergr. frånvaro, tim</t>
  </si>
  <si>
    <t>Justering semestergr. frånvaro, hela arbdgr</t>
  </si>
  <si>
    <t>Justering ej semestergr. frånvaro, tim</t>
  </si>
  <si>
    <t>Justering ej semestergr. frånvaro, hela kaldgr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</si>
</sst>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/MM/DD"/>
    <numFmt numFmtId="166" formatCode="@"/>
    <numFmt numFmtId="167" formatCode="0.00"/>
    <numFmt numFmtId="168" formatCode="0%"/>
    <numFmt numFmtId="169" formatCode="0.00%"/>
  </numFmts>
  <fonts count="12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5" xfId="0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2" fillId="2" borderId="7" xfId="0" applyFont="1" applyFill="1" applyBorder="1" applyAlignment="1">
      <alignment/>
    </xf>
    <xf numFmtId="164" fontId="0" fillId="0" borderId="1" xfId="0" applyBorder="1" applyAlignment="1">
      <alignment/>
    </xf>
    <xf numFmtId="164" fontId="2" fillId="2" borderId="8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4" fillId="3" borderId="3" xfId="20" applyNumberFormat="1" applyFont="1" applyFill="1" applyBorder="1" applyAlignment="1" applyProtection="1">
      <alignment/>
      <protection/>
    </xf>
    <xf numFmtId="164" fontId="4" fillId="3" borderId="1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5" fillId="0" borderId="0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left"/>
    </xf>
    <xf numFmtId="164" fontId="2" fillId="2" borderId="10" xfId="0" applyFont="1" applyFill="1" applyBorder="1" applyAlignment="1">
      <alignment horizontal="center"/>
    </xf>
    <xf numFmtId="164" fontId="2" fillId="2" borderId="11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2" fillId="2" borderId="11" xfId="0" applyFont="1" applyFill="1" applyBorder="1" applyAlignment="1">
      <alignment horizontal="right"/>
    </xf>
    <xf numFmtId="164" fontId="2" fillId="2" borderId="12" xfId="0" applyFont="1" applyFill="1" applyBorder="1" applyAlignment="1">
      <alignment horizontal="right"/>
    </xf>
    <xf numFmtId="164" fontId="3" fillId="0" borderId="13" xfId="0" applyFont="1" applyBorder="1" applyAlignment="1">
      <alignment horizontal="center"/>
    </xf>
    <xf numFmtId="164" fontId="3" fillId="0" borderId="13" xfId="0" applyFont="1" applyFill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3" fillId="0" borderId="13" xfId="0" applyFont="1" applyBorder="1" applyAlignment="1">
      <alignment horizontal="right"/>
    </xf>
    <xf numFmtId="164" fontId="3" fillId="0" borderId="13" xfId="0" applyFont="1" applyFill="1" applyBorder="1" applyAlignment="1">
      <alignment/>
    </xf>
    <xf numFmtId="164" fontId="3" fillId="0" borderId="13" xfId="0" applyFont="1" applyBorder="1" applyAlignment="1">
      <alignment/>
    </xf>
    <xf numFmtId="167" fontId="3" fillId="0" borderId="13" xfId="0" applyNumberFormat="1" applyFont="1" applyBorder="1" applyAlignment="1">
      <alignment horizontal="right" indent="1"/>
    </xf>
    <xf numFmtId="164" fontId="3" fillId="0" borderId="14" xfId="0" applyFont="1" applyBorder="1" applyAlignment="1">
      <alignment horizontal="center"/>
    </xf>
    <xf numFmtId="164" fontId="3" fillId="0" borderId="15" xfId="0" applyFont="1" applyFill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4" xfId="0" applyFont="1" applyBorder="1" applyAlignment="1">
      <alignment horizontal="right"/>
    </xf>
    <xf numFmtId="164" fontId="3" fillId="0" borderId="14" xfId="0" applyFont="1" applyFill="1" applyBorder="1" applyAlignment="1">
      <alignment/>
    </xf>
    <xf numFmtId="164" fontId="3" fillId="0" borderId="14" xfId="0" applyFont="1" applyBorder="1" applyAlignment="1">
      <alignment/>
    </xf>
    <xf numFmtId="167" fontId="3" fillId="0" borderId="14" xfId="0" applyNumberFormat="1" applyFont="1" applyBorder="1" applyAlignment="1">
      <alignment horizontal="right" indent="1"/>
    </xf>
    <xf numFmtId="164" fontId="3" fillId="0" borderId="17" xfId="0" applyFont="1" applyBorder="1" applyAlignment="1">
      <alignment horizontal="center"/>
    </xf>
    <xf numFmtId="164" fontId="3" fillId="0" borderId="18" xfId="0" applyFont="1" applyFill="1" applyBorder="1" applyAlignment="1">
      <alignment horizontal="left"/>
    </xf>
    <xf numFmtId="164" fontId="3" fillId="0" borderId="19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3" fillId="0" borderId="17" xfId="0" applyFont="1" applyBorder="1" applyAlignment="1">
      <alignment horizontal="left"/>
    </xf>
    <xf numFmtId="164" fontId="3" fillId="0" borderId="17" xfId="0" applyFont="1" applyBorder="1" applyAlignment="1">
      <alignment horizontal="right"/>
    </xf>
    <xf numFmtId="164" fontId="3" fillId="0" borderId="17" xfId="0" applyFont="1" applyFill="1" applyBorder="1" applyAlignment="1">
      <alignment/>
    </xf>
    <xf numFmtId="164" fontId="3" fillId="0" borderId="17" xfId="0" applyFont="1" applyBorder="1" applyAlignment="1">
      <alignment/>
    </xf>
    <xf numFmtId="167" fontId="3" fillId="0" borderId="17" xfId="0" applyNumberFormat="1" applyFont="1" applyBorder="1" applyAlignment="1">
      <alignment horizontal="right" indent="1"/>
    </xf>
    <xf numFmtId="166" fontId="7" fillId="0" borderId="21" xfId="0" applyNumberFormat="1" applyFont="1" applyBorder="1" applyAlignment="1">
      <alignment horizontal="right"/>
    </xf>
    <xf numFmtId="166" fontId="7" fillId="0" borderId="22" xfId="0" applyNumberFormat="1" applyFont="1" applyBorder="1" applyAlignment="1">
      <alignment horizontal="right"/>
    </xf>
    <xf numFmtId="164" fontId="7" fillId="0" borderId="22" xfId="0" applyFont="1" applyBorder="1" applyAlignment="1">
      <alignment horizontal="right"/>
    </xf>
    <xf numFmtId="164" fontId="0" fillId="0" borderId="22" xfId="0" applyBorder="1" applyAlignment="1">
      <alignment/>
    </xf>
    <xf numFmtId="164" fontId="7" fillId="0" borderId="23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9" fontId="3" fillId="0" borderId="0" xfId="19" applyNumberFormat="1" applyFont="1" applyFill="1" applyBorder="1" applyAlignment="1" applyProtection="1">
      <alignment horizontal="right"/>
      <protection/>
    </xf>
    <xf numFmtId="167" fontId="8" fillId="0" borderId="0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/>
    </xf>
    <xf numFmtId="166" fontId="7" fillId="0" borderId="15" xfId="0" applyNumberFormat="1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16" xfId="0" applyFont="1" applyBorder="1" applyAlignment="1">
      <alignment horizontal="right"/>
    </xf>
    <xf numFmtId="167" fontId="8" fillId="0" borderId="16" xfId="0" applyNumberFormat="1" applyFont="1" applyBorder="1" applyAlignment="1">
      <alignment/>
    </xf>
    <xf numFmtId="164" fontId="7" fillId="0" borderId="15" xfId="0" applyFont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6" fontId="7" fillId="2" borderId="21" xfId="0" applyNumberFormat="1" applyFont="1" applyFill="1" applyBorder="1" applyAlignment="1">
      <alignment horizontal="right"/>
    </xf>
    <xf numFmtId="164" fontId="7" fillId="2" borderId="22" xfId="0" applyFont="1" applyFill="1" applyBorder="1" applyAlignment="1">
      <alignment horizontal="right"/>
    </xf>
    <xf numFmtId="164" fontId="7" fillId="2" borderId="23" xfId="0" applyFont="1" applyFill="1" applyBorder="1" applyAlignment="1">
      <alignment horizontal="right"/>
    </xf>
    <xf numFmtId="167" fontId="3" fillId="2" borderId="18" xfId="0" applyNumberFormat="1" applyFont="1" applyFill="1" applyBorder="1" applyAlignment="1">
      <alignment horizontal="right"/>
    </xf>
    <xf numFmtId="167" fontId="3" fillId="2" borderId="19" xfId="0" applyNumberFormat="1" applyFont="1" applyFill="1" applyBorder="1" applyAlignment="1">
      <alignment horizontal="right"/>
    </xf>
    <xf numFmtId="167" fontId="3" fillId="2" borderId="20" xfId="0" applyNumberFormat="1" applyFont="1" applyFill="1" applyBorder="1" applyAlignment="1">
      <alignment horizontal="right"/>
    </xf>
    <xf numFmtId="167" fontId="8" fillId="0" borderId="20" xfId="0" applyNumberFormat="1" applyFont="1" applyBorder="1" applyAlignment="1">
      <alignment horizontal="right" indent="1"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right"/>
    </xf>
    <xf numFmtId="164" fontId="11" fillId="4" borderId="6" xfId="0" applyFont="1" applyFill="1" applyBorder="1" applyAlignment="1">
      <alignment horizontal="left"/>
    </xf>
    <xf numFmtId="164" fontId="0" fillId="4" borderId="24" xfId="0" applyFill="1" applyBorder="1" applyAlignment="1">
      <alignment/>
    </xf>
    <xf numFmtId="164" fontId="0" fillId="4" borderId="25" xfId="0" applyFill="1" applyBorder="1" applyAlignment="1">
      <alignment/>
    </xf>
    <xf numFmtId="164" fontId="0" fillId="4" borderId="26" xfId="0" applyFill="1" applyBorder="1" applyAlignment="1">
      <alignment horizontal="center"/>
    </xf>
    <xf numFmtId="164" fontId="0" fillId="4" borderId="27" xfId="0" applyFill="1" applyBorder="1" applyAlignment="1">
      <alignment/>
    </xf>
    <xf numFmtId="164" fontId="0" fillId="4" borderId="28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6" max="6" width="10.7109375" style="0" customWidth="1"/>
    <col min="7" max="7" width="4.140625" style="0" customWidth="1"/>
    <col min="8" max="8" width="10.421875" style="0" customWidth="1"/>
  </cols>
  <sheetData>
    <row r="1" ht="12.75">
      <c r="A1" s="1" t="s">
        <v>0</v>
      </c>
    </row>
    <row r="4" spans="1:8" ht="12.75">
      <c r="A4" s="2"/>
      <c r="B4" s="3" t="s">
        <v>1</v>
      </c>
      <c r="D4" s="4" t="s">
        <v>2</v>
      </c>
      <c r="E4" s="5"/>
      <c r="F4" s="5"/>
      <c r="G4" s="5"/>
      <c r="H4" s="6"/>
    </row>
    <row r="5" spans="1:8" ht="12.75">
      <c r="A5" s="7" t="s">
        <v>3</v>
      </c>
      <c r="B5" s="8" t="s">
        <v>1</v>
      </c>
      <c r="D5" s="9" t="s">
        <v>4</v>
      </c>
      <c r="E5" s="10"/>
      <c r="F5" s="11">
        <v>44927</v>
      </c>
      <c r="G5" s="12" t="s">
        <v>5</v>
      </c>
      <c r="H5" s="13">
        <v>44957</v>
      </c>
    </row>
    <row r="6" spans="1:8" ht="12.75">
      <c r="A6" s="14"/>
      <c r="B6" s="8" t="s">
        <v>6</v>
      </c>
      <c r="D6" s="9" t="s">
        <v>7</v>
      </c>
      <c r="E6" s="10"/>
      <c r="F6" s="13">
        <v>44982</v>
      </c>
      <c r="G6" s="13"/>
      <c r="H6" s="13"/>
    </row>
    <row r="7" spans="1:2" ht="12.75">
      <c r="A7" s="14"/>
      <c r="B7" s="15"/>
    </row>
    <row r="8" spans="1:2" ht="12.75">
      <c r="A8" s="14"/>
      <c r="B8" s="8" t="s">
        <v>8</v>
      </c>
    </row>
    <row r="9" spans="1:2" ht="12.75">
      <c r="A9" s="16" t="s">
        <v>9</v>
      </c>
      <c r="B9" s="17" t="s">
        <v>10</v>
      </c>
    </row>
    <row r="10" spans="1:2" ht="12.75">
      <c r="A10" s="16" t="s">
        <v>11</v>
      </c>
      <c r="B10" s="8" t="s">
        <v>12</v>
      </c>
    </row>
    <row r="11" spans="1:2" ht="12.75">
      <c r="A11" s="18" t="s">
        <v>13</v>
      </c>
      <c r="B11" s="8" t="s">
        <v>14</v>
      </c>
    </row>
    <row r="13" spans="1:2" ht="12.75">
      <c r="A13" s="4" t="s">
        <v>15</v>
      </c>
      <c r="B13" s="19"/>
    </row>
    <row r="14" spans="1:2" ht="12.75">
      <c r="A14" s="20" t="s">
        <v>16</v>
      </c>
      <c r="B14" s="15" t="s">
        <v>17</v>
      </c>
    </row>
    <row r="15" spans="1:2" ht="12.75">
      <c r="A15" s="21" t="s">
        <v>16</v>
      </c>
      <c r="B15" s="15" t="s">
        <v>18</v>
      </c>
    </row>
    <row r="16" spans="1:2" ht="12.75">
      <c r="A16" s="21" t="s">
        <v>16</v>
      </c>
      <c r="B16" s="15" t="s">
        <v>19</v>
      </c>
    </row>
    <row r="17" spans="1:2" ht="12.75">
      <c r="A17" s="21" t="s">
        <v>16</v>
      </c>
      <c r="B17" s="15" t="s">
        <v>20</v>
      </c>
    </row>
    <row r="18" spans="1:2" ht="12.75">
      <c r="A18" s="21" t="s">
        <v>16</v>
      </c>
      <c r="B18" s="15" t="s">
        <v>21</v>
      </c>
    </row>
    <row r="19" spans="1:2" ht="12.75">
      <c r="A19" s="21" t="s">
        <v>16</v>
      </c>
      <c r="B19" s="15" t="s">
        <v>22</v>
      </c>
    </row>
    <row r="21" ht="12.75">
      <c r="A21" s="22" t="s">
        <v>23</v>
      </c>
    </row>
    <row r="22" ht="12.75">
      <c r="A22" s="23" t="s">
        <v>24</v>
      </c>
    </row>
    <row r="23" ht="12.75">
      <c r="A23" s="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</sheetData>
  <sheetProtection selectLockedCells="1" selectUnlockedCells="1"/>
  <mergeCells count="1">
    <mergeCell ref="F6:H6"/>
  </mergeCells>
  <hyperlinks>
    <hyperlink ref="A14" location="Lonebesked (1)!A1" display="Gå till"/>
    <hyperlink ref="A15" location="Lonebesked (2)!A1" display="Gå till"/>
    <hyperlink ref="A16" location="Lonebesked (3)!A1" display="Gå till"/>
    <hyperlink ref="A17" location="Lonebesked (4)!A1" display="Gå till"/>
    <hyperlink ref="A18" location="Lonebesked (5)!A1" display="Gå till"/>
    <hyperlink ref="A19" location="Lonearter!A1" display="Gå till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7">
      <selection activeCell="A1" sqref="A1"/>
    </sheetView>
  </sheetViews>
  <sheetFormatPr defaultColWidth="9.140625" defaultRowHeight="12.75"/>
  <cols>
    <col min="3" max="3" width="10.140625" style="0" customWidth="1"/>
    <col min="4" max="4" width="8.421875" style="0" customWidth="1"/>
    <col min="5" max="5" width="10.28125" style="0" customWidth="1"/>
    <col min="6" max="6" width="8.8515625" style="0" customWidth="1"/>
    <col min="7" max="7" width="8.00390625" style="0" customWidth="1"/>
    <col min="8" max="8" width="7.28125" style="0" customWidth="1"/>
    <col min="10" max="10" width="13.28125" style="0" customWidth="1"/>
  </cols>
  <sheetData>
    <row r="1" spans="1:10" ht="12.75">
      <c r="A1" s="24" t="str">
        <f>Meny!$B$5</f>
        <v>Arbetsgivare</v>
      </c>
      <c r="B1" s="24"/>
      <c r="C1" s="24"/>
      <c r="D1" s="24"/>
      <c r="E1" s="24"/>
      <c r="F1" s="24"/>
      <c r="G1" s="25" t="s">
        <v>31</v>
      </c>
      <c r="H1" s="25"/>
      <c r="I1" s="25"/>
      <c r="J1" s="25"/>
    </row>
    <row r="4" ht="9" customHeight="1"/>
    <row r="5" spans="1:10" ht="12.75">
      <c r="A5" s="23" t="s">
        <v>32</v>
      </c>
      <c r="C5" s="26">
        <v>567</v>
      </c>
      <c r="D5" s="26"/>
      <c r="E5" s="26"/>
      <c r="G5" s="27" t="s">
        <v>33</v>
      </c>
      <c r="H5" s="27"/>
      <c r="I5" s="27"/>
      <c r="J5" s="27"/>
    </row>
    <row r="6" spans="1:10" ht="12.75">
      <c r="A6" s="23" t="s">
        <v>4</v>
      </c>
      <c r="C6" s="28">
        <f>Meny!$F$5</f>
        <v>44927</v>
      </c>
      <c r="D6" s="29" t="s">
        <v>5</v>
      </c>
      <c r="E6" s="30">
        <f>Meny!$H$5</f>
        <v>44957</v>
      </c>
      <c r="G6" s="31" t="s">
        <v>34</v>
      </c>
      <c r="H6" s="31"/>
      <c r="I6" s="31"/>
      <c r="J6" s="31"/>
    </row>
    <row r="7" spans="1:10" ht="12.75">
      <c r="A7" s="23" t="s">
        <v>7</v>
      </c>
      <c r="C7" s="32">
        <f>Meny!$F$6</f>
        <v>44982</v>
      </c>
      <c r="D7" s="32"/>
      <c r="E7" s="32"/>
      <c r="G7" s="31" t="s">
        <v>35</v>
      </c>
      <c r="H7" s="31"/>
      <c r="I7" s="31"/>
      <c r="J7" s="31"/>
    </row>
    <row r="8" spans="1:10" ht="12.75">
      <c r="A8" s="23"/>
      <c r="C8" s="33"/>
      <c r="D8" s="34"/>
      <c r="E8" s="34"/>
      <c r="G8" t="s">
        <v>36</v>
      </c>
      <c r="H8" s="26" t="s">
        <v>37</v>
      </c>
      <c r="I8" s="26"/>
      <c r="J8" s="26"/>
    </row>
    <row r="9" spans="7:10" ht="12.75">
      <c r="G9" s="31" t="s">
        <v>38</v>
      </c>
      <c r="H9" s="31"/>
      <c r="I9" s="31"/>
      <c r="J9" s="31"/>
    </row>
    <row r="11" spans="1:10" ht="13.5" customHeight="1">
      <c r="A11" s="35" t="s">
        <v>39</v>
      </c>
      <c r="B11" s="36" t="s">
        <v>40</v>
      </c>
      <c r="C11" s="37"/>
      <c r="D11" s="37"/>
      <c r="E11" s="36" t="s">
        <v>41</v>
      </c>
      <c r="F11" s="37"/>
      <c r="G11" s="38" t="s">
        <v>42</v>
      </c>
      <c r="H11" s="36" t="s">
        <v>43</v>
      </c>
      <c r="I11" s="36" t="s">
        <v>44</v>
      </c>
      <c r="J11" s="39" t="s">
        <v>45</v>
      </c>
    </row>
    <row r="12" spans="1:10" ht="13.5" customHeight="1">
      <c r="A12" s="40">
        <v>1101</v>
      </c>
      <c r="B12" s="41" t="str">
        <f>IF(A12="","",VLOOKUP(A12,Lonearter!$A$4:$F$500,3))</f>
        <v>Månadslön</v>
      </c>
      <c r="C12" s="41"/>
      <c r="D12" s="41"/>
      <c r="E12" s="42" t="s">
        <v>46</v>
      </c>
      <c r="F12" s="42"/>
      <c r="G12" s="43">
        <v>168</v>
      </c>
      <c r="H12" s="44" t="str">
        <f>IF(A12="","",VLOOKUP(A12,Lonearter!$A$4:$F$500,4))</f>
        <v>Tim</v>
      </c>
      <c r="I12" s="45"/>
      <c r="J12" s="46">
        <v>0</v>
      </c>
    </row>
    <row r="13" spans="1:10" ht="12.75">
      <c r="A13" s="47">
        <v>2101</v>
      </c>
      <c r="B13" s="48" t="str">
        <f>IF(A13="","",VLOOKUP(A13,Lonearter!$A$4:$F$500,3))</f>
        <v>Bilförmån</v>
      </c>
      <c r="C13" s="49"/>
      <c r="D13" s="50"/>
      <c r="E13" s="51" t="s">
        <v>47</v>
      </c>
      <c r="F13" s="51"/>
      <c r="G13" s="52"/>
      <c r="H13" s="53">
        <f>IF(A13="","",VLOOKUP(A13,Lonearter!$A$4:$F$500,4))</f>
        <v>0</v>
      </c>
      <c r="I13" s="54"/>
      <c r="J13" s="55">
        <v>0</v>
      </c>
    </row>
    <row r="14" spans="1:10" ht="12.75">
      <c r="A14" s="47">
        <v>1179</v>
      </c>
      <c r="B14" s="48" t="str">
        <f>IF(A14="","",VLOOKUP(A14,Lonearter!$A$4:$F$500,3))</f>
        <v>Övrigt avdrag, brutto</v>
      </c>
      <c r="C14" s="49"/>
      <c r="D14" s="50"/>
      <c r="E14" s="51" t="s">
        <v>48</v>
      </c>
      <c r="F14" s="51"/>
      <c r="G14" s="52"/>
      <c r="H14" s="53" t="str">
        <f>IF(A14="","",VLOOKUP(A14,Lonearter!$A$4:$F$500,4))</f>
        <v>Kr</v>
      </c>
      <c r="I14" s="54"/>
      <c r="J14" s="55">
        <v>0</v>
      </c>
    </row>
    <row r="15" spans="1:10" ht="12.75">
      <c r="A15" s="47">
        <v>1234</v>
      </c>
      <c r="B15" s="48" t="str">
        <f>IF(A15="","",VLOOKUP(A15,Lonearter!$A$4:$F$500,3))</f>
        <v>Milersättning, skattefri enl. schablon</v>
      </c>
      <c r="C15" s="49"/>
      <c r="D15" s="50"/>
      <c r="E15" s="51" t="s">
        <v>49</v>
      </c>
      <c r="F15" s="51"/>
      <c r="G15" s="52">
        <v>100</v>
      </c>
      <c r="H15" s="53" t="str">
        <f>IF(A15="","",VLOOKUP(A15,Lonearter!$A$4:$F$500,4))</f>
        <v>Km</v>
      </c>
      <c r="I15" s="54">
        <v>18.5</v>
      </c>
      <c r="J15" s="55">
        <v>0</v>
      </c>
    </row>
    <row r="16" spans="1:10" ht="12.75">
      <c r="A16" s="47"/>
      <c r="B16" s="48">
        <f>IF(A16="","",VLOOKUP(A16,Lonearter!$A$4:$F$500,3))</f>
      </c>
      <c r="C16" s="49"/>
      <c r="D16" s="50"/>
      <c r="E16" s="51"/>
      <c r="F16" s="51"/>
      <c r="G16" s="52"/>
      <c r="H16" s="53">
        <f>IF(A16="","",VLOOKUP(A16,Lonearter!$A$4:$F$500,4))</f>
      </c>
      <c r="I16" s="54"/>
      <c r="J16" s="55"/>
    </row>
    <row r="17" spans="1:10" ht="12.75">
      <c r="A17" s="47"/>
      <c r="B17" s="48">
        <f>IF(A17="","",VLOOKUP(A17,Lonearter!$A$4:$F$500,3))</f>
      </c>
      <c r="C17" s="49"/>
      <c r="D17" s="50"/>
      <c r="E17" s="51"/>
      <c r="F17" s="51"/>
      <c r="G17" s="52"/>
      <c r="H17" s="53">
        <f>IF(A17="","",VLOOKUP(A17,Lonearter!$A$4:$F$500,4))</f>
      </c>
      <c r="I17" s="54"/>
      <c r="J17" s="55"/>
    </row>
    <row r="18" spans="1:10" ht="12.75">
      <c r="A18" s="47"/>
      <c r="B18" s="48">
        <f>IF(A18="","",VLOOKUP(A18,Lonearter!$A$4:$F$500,3))</f>
      </c>
      <c r="C18" s="49"/>
      <c r="D18" s="50"/>
      <c r="E18" s="51"/>
      <c r="F18" s="51"/>
      <c r="G18" s="52"/>
      <c r="H18" s="53">
        <f>IF(A18="","",VLOOKUP(A18,Lonearter!$A$4:$F$500,4))</f>
      </c>
      <c r="I18" s="54"/>
      <c r="J18" s="55"/>
    </row>
    <row r="19" spans="1:10" ht="12.75">
      <c r="A19" s="47"/>
      <c r="B19" s="48">
        <f>IF(A19="","",VLOOKUP(A19,Lonearter!$A$4:$F$500,3))</f>
      </c>
      <c r="C19" s="49"/>
      <c r="D19" s="50"/>
      <c r="E19" s="51"/>
      <c r="F19" s="51"/>
      <c r="G19" s="52"/>
      <c r="H19" s="53">
        <f>IF(A19="","",VLOOKUP(A19,Lonearter!$A$4:$F$500,4))</f>
      </c>
      <c r="I19" s="54"/>
      <c r="J19" s="55"/>
    </row>
    <row r="20" spans="1:10" ht="12.75">
      <c r="A20" s="47"/>
      <c r="B20" s="48">
        <f>IF(A20="","",VLOOKUP(A20,Lonearter!$A$4:$F$500,3))</f>
      </c>
      <c r="C20" s="49"/>
      <c r="D20" s="50"/>
      <c r="E20" s="51"/>
      <c r="F20" s="51"/>
      <c r="G20" s="52"/>
      <c r="H20" s="53">
        <f>IF(A20="","",VLOOKUP(A20,Lonearter!$A$4:$F$500,4))</f>
      </c>
      <c r="I20" s="54"/>
      <c r="J20" s="55"/>
    </row>
    <row r="21" spans="1:10" ht="12.75">
      <c r="A21" s="47"/>
      <c r="B21" s="48">
        <f>IF(A21="","",VLOOKUP(A21,Lonearter!$A$4:$F$500,3))</f>
      </c>
      <c r="C21" s="49"/>
      <c r="D21" s="50"/>
      <c r="E21" s="51"/>
      <c r="F21" s="51"/>
      <c r="G21" s="52"/>
      <c r="H21" s="53">
        <f>IF(A21="","",VLOOKUP(A21,Lonearter!$A$4:$F$500,4))</f>
      </c>
      <c r="I21" s="54"/>
      <c r="J21" s="55"/>
    </row>
    <row r="22" spans="1:10" ht="12.75">
      <c r="A22" s="47"/>
      <c r="B22" s="48">
        <f>IF(A22="","",VLOOKUP(A22,Lonearter!$A$4:$F$500,3))</f>
      </c>
      <c r="C22" s="49"/>
      <c r="D22" s="50"/>
      <c r="E22" s="51"/>
      <c r="F22" s="51"/>
      <c r="G22" s="52"/>
      <c r="H22" s="53">
        <f>IF(A22="","",VLOOKUP(A22,Lonearter!$A$4:$F$500,4))</f>
      </c>
      <c r="I22" s="54"/>
      <c r="J22" s="55"/>
    </row>
    <row r="23" spans="1:10" ht="12.75">
      <c r="A23" s="47"/>
      <c r="B23" s="48">
        <f>IF(A23="","",VLOOKUP(A23,Lonearter!$A$4:$F$500,3))</f>
      </c>
      <c r="C23" s="49"/>
      <c r="D23" s="50"/>
      <c r="E23" s="51"/>
      <c r="F23" s="51"/>
      <c r="G23" s="52"/>
      <c r="H23" s="53">
        <f>IF(A23="","",VLOOKUP(A23,Lonearter!$A$4:$F$500,4))</f>
      </c>
      <c r="I23" s="54"/>
      <c r="J23" s="55"/>
    </row>
    <row r="24" spans="1:10" ht="12.75">
      <c r="A24" s="47"/>
      <c r="B24" s="48">
        <f>IF(A24="","",VLOOKUP(A24,Lonearter!$A$4:$F$500,3))</f>
      </c>
      <c r="C24" s="49"/>
      <c r="D24" s="50"/>
      <c r="E24" s="51"/>
      <c r="F24" s="51"/>
      <c r="G24" s="52"/>
      <c r="H24" s="53">
        <f>IF(A24="","",VLOOKUP(A24,Lonearter!$A$4:$F$500,4))</f>
      </c>
      <c r="I24" s="54"/>
      <c r="J24" s="55"/>
    </row>
    <row r="25" spans="1:10" ht="12.75">
      <c r="A25" s="47"/>
      <c r="B25" s="48">
        <f>IF(A25="","",VLOOKUP(A25,Lonearter!$A$4:$F$500,3))</f>
      </c>
      <c r="C25" s="49"/>
      <c r="D25" s="50"/>
      <c r="E25" s="51"/>
      <c r="F25" s="51"/>
      <c r="G25" s="52"/>
      <c r="H25" s="53">
        <f>IF(A25="","",VLOOKUP(A25,Lonearter!$A$4:$F$500,4))</f>
      </c>
      <c r="I25" s="54"/>
      <c r="J25" s="55"/>
    </row>
    <row r="26" spans="1:10" ht="12.75">
      <c r="A26" s="47"/>
      <c r="B26" s="48">
        <f>IF(A26="","",VLOOKUP(A26,Lonearter!$A$4:$F$500,3))</f>
      </c>
      <c r="C26" s="49"/>
      <c r="D26" s="50"/>
      <c r="E26" s="51"/>
      <c r="F26" s="51"/>
      <c r="G26" s="52"/>
      <c r="H26" s="53">
        <f>IF(A26="","",VLOOKUP(A26,Lonearter!$A$4:$F$500,4))</f>
      </c>
      <c r="I26" s="54"/>
      <c r="J26" s="55"/>
    </row>
    <row r="27" spans="1:10" ht="12.75">
      <c r="A27" s="47"/>
      <c r="B27" s="48">
        <f>IF(A27="","",VLOOKUP(A27,Lonearter!$A$4:$F$500,3))</f>
      </c>
      <c r="C27" s="49"/>
      <c r="D27" s="50"/>
      <c r="E27" s="51"/>
      <c r="F27" s="51"/>
      <c r="G27" s="52"/>
      <c r="H27" s="53">
        <f>IF(A27="","",VLOOKUP(A27,Lonearter!$A$4:$F$500,4))</f>
      </c>
      <c r="I27" s="54"/>
      <c r="J27" s="55"/>
    </row>
    <row r="28" spans="1:10" ht="12.75">
      <c r="A28" s="47"/>
      <c r="B28" s="48">
        <f>IF(A28="","",VLOOKUP(A28,Lonearter!$A$4:$F$500,3))</f>
      </c>
      <c r="C28" s="49"/>
      <c r="D28" s="50"/>
      <c r="E28" s="51"/>
      <c r="F28" s="51"/>
      <c r="G28" s="52"/>
      <c r="H28" s="53">
        <f>IF(A28="","",VLOOKUP(A28,Lonearter!$A$4:$F$500,4))</f>
      </c>
      <c r="I28" s="54"/>
      <c r="J28" s="55"/>
    </row>
    <row r="29" spans="1:10" ht="12.75">
      <c r="A29" s="47"/>
      <c r="B29" s="48">
        <f>IF(A29="","",VLOOKUP(A29,Lonearter!$A$4:$F$500,3))</f>
      </c>
      <c r="C29" s="49"/>
      <c r="D29" s="50"/>
      <c r="E29" s="51"/>
      <c r="F29" s="51"/>
      <c r="G29" s="52"/>
      <c r="H29" s="53">
        <f>IF(A29="","",VLOOKUP(A29,Lonearter!$A$4:$F$500,4))</f>
      </c>
      <c r="I29" s="54"/>
      <c r="J29" s="55"/>
    </row>
    <row r="30" spans="1:10" ht="12.75">
      <c r="A30" s="47"/>
      <c r="B30" s="48">
        <f>IF(A30="","",VLOOKUP(A30,Lonearter!$A$4:$F$500,3))</f>
      </c>
      <c r="C30" s="49"/>
      <c r="D30" s="50"/>
      <c r="E30" s="51"/>
      <c r="F30" s="51"/>
      <c r="G30" s="52"/>
      <c r="H30" s="53">
        <f>IF(A30="","",VLOOKUP(A30,Lonearter!$A$4:$F$500,4))</f>
      </c>
      <c r="I30" s="54"/>
      <c r="J30" s="55"/>
    </row>
    <row r="31" spans="1:10" ht="12.75">
      <c r="A31" s="47"/>
      <c r="B31" s="48">
        <f>IF(A31="","",VLOOKUP(A31,Lonearter!$A$4:$F$500,3))</f>
      </c>
      <c r="C31" s="49"/>
      <c r="D31" s="50"/>
      <c r="E31" s="51"/>
      <c r="F31" s="51"/>
      <c r="G31" s="52"/>
      <c r="H31" s="53">
        <f>IF(A31="","",VLOOKUP(A31,Lonearter!$A$4:$F$500,4))</f>
      </c>
      <c r="I31" s="54"/>
      <c r="J31" s="55"/>
    </row>
    <row r="32" spans="1:10" ht="12.75">
      <c r="A32" s="47"/>
      <c r="B32" s="48">
        <f>IF(A32="","",VLOOKUP(A32,Lonearter!$A$4:$F$500,3))</f>
      </c>
      <c r="C32" s="49"/>
      <c r="D32" s="50"/>
      <c r="E32" s="51"/>
      <c r="F32" s="51"/>
      <c r="G32" s="52"/>
      <c r="H32" s="53">
        <f>IF(A32="","",VLOOKUP(A32,Lonearter!$A$4:$F$500,4))</f>
      </c>
      <c r="I32" s="54"/>
      <c r="J32" s="55"/>
    </row>
    <row r="33" spans="1:10" ht="12.75">
      <c r="A33" s="47"/>
      <c r="B33" s="48">
        <f>IF(A33="","",VLOOKUP(A33,Lonearter!$A$4:$F$500,3))</f>
      </c>
      <c r="C33" s="49"/>
      <c r="D33" s="50"/>
      <c r="E33" s="51"/>
      <c r="F33" s="51"/>
      <c r="G33" s="52"/>
      <c r="H33" s="53">
        <f>IF(A33="","",VLOOKUP(A33,Lonearter!$A$4:$F$500,4))</f>
      </c>
      <c r="I33" s="54"/>
      <c r="J33" s="55"/>
    </row>
    <row r="34" spans="1:10" ht="12.75">
      <c r="A34" s="47"/>
      <c r="B34" s="48">
        <f>IF(A34="","",VLOOKUP(A34,Lonearter!$A$4:$F$500,3))</f>
      </c>
      <c r="C34" s="49"/>
      <c r="D34" s="50"/>
      <c r="E34" s="51"/>
      <c r="F34" s="51"/>
      <c r="G34" s="52"/>
      <c r="H34" s="53">
        <f>IF(A34="","",VLOOKUP(A34,Lonearter!$A$4:$F$500,4))</f>
      </c>
      <c r="I34" s="54"/>
      <c r="J34" s="55"/>
    </row>
    <row r="35" spans="1:10" ht="12.75">
      <c r="A35" s="47"/>
      <c r="B35" s="48">
        <f>IF(A35="","",VLOOKUP(A35,Lonearter!$A$4:$F$500,3))</f>
      </c>
      <c r="C35" s="49"/>
      <c r="D35" s="50"/>
      <c r="E35" s="51"/>
      <c r="F35" s="51"/>
      <c r="G35" s="52"/>
      <c r="H35" s="53">
        <f>IF(A35="","",VLOOKUP(A35,Lonearter!$A$4:$F$500,4))</f>
      </c>
      <c r="I35" s="54"/>
      <c r="J35" s="55"/>
    </row>
    <row r="36" spans="1:10" ht="12.75">
      <c r="A36" s="47"/>
      <c r="B36" s="48">
        <f>IF(A36="","",VLOOKUP(A36,Lonearter!$A$4:$F$500,3))</f>
      </c>
      <c r="C36" s="49"/>
      <c r="D36" s="50"/>
      <c r="E36" s="51"/>
      <c r="F36" s="51"/>
      <c r="G36" s="52"/>
      <c r="H36" s="53">
        <f>IF(A36="","",VLOOKUP(A36,Lonearter!$A$4:$F$500,4))</f>
      </c>
      <c r="I36" s="54"/>
      <c r="J36" s="55"/>
    </row>
    <row r="37" spans="1:10" ht="12.75">
      <c r="A37" s="47"/>
      <c r="B37" s="48">
        <f>IF(A37="","",VLOOKUP(A37,Lonearter!$A$4:$F$500,3))</f>
      </c>
      <c r="C37" s="49"/>
      <c r="D37" s="50"/>
      <c r="E37" s="51"/>
      <c r="F37" s="51"/>
      <c r="G37" s="52"/>
      <c r="H37" s="53">
        <f>IF(A37="","",VLOOKUP(A37,Lonearter!$A$4:$F$500,4))</f>
      </c>
      <c r="I37" s="54"/>
      <c r="J37" s="55"/>
    </row>
    <row r="38" spans="1:10" ht="12.75">
      <c r="A38" s="47"/>
      <c r="B38" s="48">
        <f>IF(A38="","",VLOOKUP(A38,Lonearter!$A$4:$F$500,3))</f>
      </c>
      <c r="C38" s="49"/>
      <c r="D38" s="50"/>
      <c r="E38" s="51"/>
      <c r="F38" s="51"/>
      <c r="G38" s="52"/>
      <c r="H38" s="53">
        <f>IF(A38="","",VLOOKUP(A38,Lonearter!$A$4:$F$500,4))</f>
      </c>
      <c r="I38" s="54"/>
      <c r="J38" s="55"/>
    </row>
    <row r="39" spans="1:10" ht="12.75">
      <c r="A39" s="47"/>
      <c r="B39" s="48">
        <f>IF(A39="","",VLOOKUP(A39,Lonearter!$A$4:$F$500,3))</f>
      </c>
      <c r="C39" s="49"/>
      <c r="D39" s="50"/>
      <c r="E39" s="51"/>
      <c r="F39" s="51"/>
      <c r="G39" s="52"/>
      <c r="H39" s="53">
        <f>IF(A39="","",VLOOKUP(A39,Lonearter!$A$4:$F$500,4))</f>
      </c>
      <c r="I39" s="54"/>
      <c r="J39" s="55"/>
    </row>
    <row r="40" spans="1:10" ht="12.75">
      <c r="A40" s="47"/>
      <c r="B40" s="48">
        <f>IF(A40="","",VLOOKUP(A40,Lonearter!$A$4:$F$500,3))</f>
      </c>
      <c r="C40" s="49"/>
      <c r="D40" s="50"/>
      <c r="E40" s="51"/>
      <c r="F40" s="51"/>
      <c r="G40" s="52"/>
      <c r="H40" s="53">
        <f>IF(A40="","",VLOOKUP(A40,Lonearter!$A$4:$F$500,4))</f>
      </c>
      <c r="I40" s="54"/>
      <c r="J40" s="55"/>
    </row>
    <row r="41" spans="1:10" ht="12.75">
      <c r="A41" s="47"/>
      <c r="B41" s="48">
        <f>IF(A41="","",VLOOKUP(A41,Lonearter!$A$4:$F$500,3))</f>
      </c>
      <c r="C41" s="49"/>
      <c r="D41" s="50"/>
      <c r="E41" s="51"/>
      <c r="F41" s="51"/>
      <c r="G41" s="52"/>
      <c r="H41" s="53">
        <f>IF(A41="","",VLOOKUP(A41,Lonearter!$A$4:$F$500,4))</f>
      </c>
      <c r="I41" s="54"/>
      <c r="J41" s="55"/>
    </row>
    <row r="42" spans="1:10" ht="12.75">
      <c r="A42" s="56"/>
      <c r="B42" s="57">
        <f>IF(A42="","",VLOOKUP(A42,Lonearter!$A$4:$F$500,3))</f>
      </c>
      <c r="C42" s="58"/>
      <c r="D42" s="59"/>
      <c r="E42" s="60"/>
      <c r="F42" s="60"/>
      <c r="G42" s="61"/>
      <c r="H42" s="62">
        <f>IF(A42="","",VLOOKUP(A42,Lonearter!$A$4:$F$500,4))</f>
      </c>
      <c r="I42" s="63"/>
      <c r="J42" s="64"/>
    </row>
    <row r="44" spans="1:10" ht="12.75">
      <c r="A44" s="65" t="s">
        <v>50</v>
      </c>
      <c r="B44" s="65"/>
      <c r="C44" s="66" t="s">
        <v>51</v>
      </c>
      <c r="D44" s="66"/>
      <c r="E44" s="67" t="s">
        <v>52</v>
      </c>
      <c r="F44" s="67"/>
      <c r="G44" s="68"/>
      <c r="H44" s="67" t="s">
        <v>53</v>
      </c>
      <c r="I44" s="67"/>
      <c r="J44" s="69" t="s">
        <v>46</v>
      </c>
    </row>
    <row r="45" spans="1:10" ht="12.75">
      <c r="A45" s="70">
        <v>0</v>
      </c>
      <c r="B45" s="70"/>
      <c r="C45" s="71">
        <v>0</v>
      </c>
      <c r="D45" s="71"/>
      <c r="E45" s="72">
        <v>0.22</v>
      </c>
      <c r="F45" s="72"/>
      <c r="H45" s="73">
        <f>J45+H49-J47</f>
        <v>0</v>
      </c>
      <c r="I45" s="73"/>
      <c r="J45" s="74">
        <f>SUM(J12:J42)-H49-J47-J51</f>
        <v>0</v>
      </c>
    </row>
    <row r="46" spans="1:10" ht="12.75">
      <c r="A46" s="75" t="s">
        <v>54</v>
      </c>
      <c r="B46" s="75"/>
      <c r="C46" s="76" t="s">
        <v>55</v>
      </c>
      <c r="D46" s="76"/>
      <c r="E46" s="76"/>
      <c r="F46" s="76"/>
      <c r="H46" s="76" t="s">
        <v>56</v>
      </c>
      <c r="I46" s="76"/>
      <c r="J46" s="77" t="s">
        <v>48</v>
      </c>
    </row>
    <row r="47" spans="1:10" ht="12.75">
      <c r="A47" s="70">
        <v>25</v>
      </c>
      <c r="B47" s="70"/>
      <c r="C47" s="71">
        <v>0</v>
      </c>
      <c r="D47" s="71"/>
      <c r="E47" s="72"/>
      <c r="F47" s="72"/>
      <c r="H47" s="73">
        <f>ROUNDDOWN(H45*E49,0)</f>
        <v>0</v>
      </c>
      <c r="I47" s="73"/>
      <c r="J47" s="74">
        <f>SUMIF(E12:E42,J46,J12:J42)</f>
        <v>0</v>
      </c>
    </row>
    <row r="48" spans="1:10" ht="12.75">
      <c r="A48" s="75" t="s">
        <v>57</v>
      </c>
      <c r="B48" s="75"/>
      <c r="C48" s="76" t="s">
        <v>58</v>
      </c>
      <c r="D48" s="76"/>
      <c r="E48" s="76" t="s">
        <v>56</v>
      </c>
      <c r="F48" s="76"/>
      <c r="H48" s="76" t="s">
        <v>47</v>
      </c>
      <c r="I48" s="76"/>
      <c r="J48" s="77" t="s">
        <v>52</v>
      </c>
    </row>
    <row r="49" spans="1:10" ht="12.75">
      <c r="A49" s="70">
        <v>0</v>
      </c>
      <c r="B49" s="70"/>
      <c r="C49" s="71">
        <v>0</v>
      </c>
      <c r="D49" s="71"/>
      <c r="E49" s="72">
        <v>0.31420000000000003</v>
      </c>
      <c r="F49" s="72"/>
      <c r="H49" s="71">
        <f>SUMIF(E12:E42,H48,J12:J42)</f>
        <v>0</v>
      </c>
      <c r="I49" s="71"/>
      <c r="J49" s="78">
        <f>ROUNDDOWN(H45*E45,0)</f>
        <v>0</v>
      </c>
    </row>
    <row r="50" spans="1:10" ht="12.75">
      <c r="A50" s="79" t="s">
        <v>59</v>
      </c>
      <c r="B50" s="79"/>
      <c r="C50" s="76" t="s">
        <v>60</v>
      </c>
      <c r="D50" s="76"/>
      <c r="E50" s="76" t="s">
        <v>61</v>
      </c>
      <c r="F50" s="76"/>
      <c r="H50" s="76" t="s">
        <v>62</v>
      </c>
      <c r="I50" s="76"/>
      <c r="J50" s="77" t="s">
        <v>63</v>
      </c>
    </row>
    <row r="51" spans="1:10" ht="12.75">
      <c r="A51" s="80">
        <v>0</v>
      </c>
      <c r="B51" s="80"/>
      <c r="C51" s="71">
        <v>0</v>
      </c>
      <c r="D51" s="71"/>
      <c r="E51" s="72">
        <v>0.12</v>
      </c>
      <c r="F51" s="72"/>
      <c r="H51" s="71">
        <v>0</v>
      </c>
      <c r="I51" s="71"/>
      <c r="J51" s="74">
        <f>SUMIF(E12:E42,"Netto",J12:J42)</f>
        <v>0</v>
      </c>
    </row>
    <row r="52" spans="1:10" ht="12.75">
      <c r="A52" s="81"/>
      <c r="J52" s="82"/>
    </row>
    <row r="53" spans="1:10" ht="12.75">
      <c r="A53" s="83" t="s">
        <v>64</v>
      </c>
      <c r="B53" s="83"/>
      <c r="C53" s="84" t="s">
        <v>65</v>
      </c>
      <c r="D53" s="84"/>
      <c r="E53" s="84" t="s">
        <v>66</v>
      </c>
      <c r="F53" s="84"/>
      <c r="G53" s="85" t="s">
        <v>67</v>
      </c>
      <c r="H53" s="85"/>
      <c r="J53" s="77" t="s">
        <v>68</v>
      </c>
    </row>
    <row r="54" spans="1:10" ht="12.75">
      <c r="A54" s="86">
        <v>0</v>
      </c>
      <c r="B54" s="86"/>
      <c r="C54" s="87">
        <v>0</v>
      </c>
      <c r="D54" s="87"/>
      <c r="E54" s="87">
        <v>0</v>
      </c>
      <c r="F54" s="87"/>
      <c r="G54" s="88">
        <v>0</v>
      </c>
      <c r="H54" s="88"/>
      <c r="I54" s="89">
        <f>J45-J49+J51</f>
        <v>0</v>
      </c>
      <c r="J54" s="89"/>
    </row>
    <row r="56" spans="1:10" ht="12.75">
      <c r="A56" s="90" t="s">
        <v>69</v>
      </c>
      <c r="B56" s="90"/>
      <c r="C56" s="90"/>
      <c r="D56" s="90" t="s">
        <v>70</v>
      </c>
      <c r="E56" s="90"/>
      <c r="F56" s="90" t="s">
        <v>11</v>
      </c>
      <c r="G56" s="90"/>
      <c r="H56" s="90"/>
      <c r="I56" s="90" t="s">
        <v>71</v>
      </c>
      <c r="J56" s="90"/>
    </row>
    <row r="57" spans="1:10" ht="12.75">
      <c r="A57" s="91" t="str">
        <f>Meny!$B$6</f>
        <v>arbetsgatan</v>
      </c>
      <c r="D57" s="91" t="str">
        <f>Meny!$B$9</f>
        <v>099-999 999</v>
      </c>
      <c r="F57" s="26" t="str">
        <f>Meny!$B$10</f>
        <v>info@foretaget.se</v>
      </c>
      <c r="G57" s="26"/>
      <c r="I57" s="26" t="str">
        <f>Meny!$B$11</f>
        <v>9999999-9999</v>
      </c>
      <c r="J57" s="26"/>
    </row>
    <row r="58" spans="1:9" ht="12.75">
      <c r="A58" s="91" t="str">
        <f>Meny!$B$8</f>
        <v>999 99 Arbetsbyn</v>
      </c>
      <c r="I58" s="92"/>
    </row>
    <row r="59" spans="6:10" ht="12.75">
      <c r="F59" s="93" t="s">
        <v>72</v>
      </c>
      <c r="G59" s="93"/>
      <c r="H59" s="93"/>
      <c r="I59" s="93"/>
      <c r="J59" s="93"/>
    </row>
  </sheetData>
  <sheetProtection selectLockedCells="1" selectUnlockedCells="1"/>
  <mergeCells count="86">
    <mergeCell ref="A1:F1"/>
    <mergeCell ref="G1:J1"/>
    <mergeCell ref="C5:E5"/>
    <mergeCell ref="G5:J5"/>
    <mergeCell ref="G6:J6"/>
    <mergeCell ref="C7:E7"/>
    <mergeCell ref="G7:J7"/>
    <mergeCell ref="D8:E8"/>
    <mergeCell ref="H8:J8"/>
    <mergeCell ref="G9:J9"/>
    <mergeCell ref="B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B47"/>
    <mergeCell ref="C47:D47"/>
    <mergeCell ref="E47:F47"/>
    <mergeCell ref="H47:I47"/>
    <mergeCell ref="A48:B48"/>
    <mergeCell ref="C48:D48"/>
    <mergeCell ref="E48:F48"/>
    <mergeCell ref="H48:I48"/>
    <mergeCell ref="A49:B49"/>
    <mergeCell ref="C49:D49"/>
    <mergeCell ref="E49:F49"/>
    <mergeCell ref="H49:I49"/>
    <mergeCell ref="A50:B50"/>
    <mergeCell ref="C50:D50"/>
    <mergeCell ref="E50:F50"/>
    <mergeCell ref="H50:I50"/>
    <mergeCell ref="A51:B51"/>
    <mergeCell ref="C51:D51"/>
    <mergeCell ref="E51:F51"/>
    <mergeCell ref="H51:I51"/>
    <mergeCell ref="A53:B53"/>
    <mergeCell ref="C53:D53"/>
    <mergeCell ref="E53:F53"/>
    <mergeCell ref="G53:H53"/>
    <mergeCell ref="A54:B54"/>
    <mergeCell ref="C54:D54"/>
    <mergeCell ref="E54:F54"/>
    <mergeCell ref="G54:H54"/>
    <mergeCell ref="I54:J54"/>
    <mergeCell ref="F57:G57"/>
    <mergeCell ref="I57:J57"/>
    <mergeCell ref="F59:J59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4">
      <selection activeCell="A1" sqref="A1"/>
    </sheetView>
  </sheetViews>
  <sheetFormatPr defaultColWidth="9.140625" defaultRowHeight="12.75"/>
  <cols>
    <col min="3" max="3" width="10.140625" style="0" customWidth="1"/>
    <col min="4" max="4" width="8.421875" style="0" customWidth="1"/>
    <col min="5" max="5" width="10.28125" style="0" customWidth="1"/>
    <col min="6" max="6" width="8.8515625" style="0" customWidth="1"/>
    <col min="7" max="7" width="8.00390625" style="0" customWidth="1"/>
    <col min="8" max="8" width="7.28125" style="0" customWidth="1"/>
    <col min="10" max="10" width="13.28125" style="0" customWidth="1"/>
  </cols>
  <sheetData>
    <row r="1" spans="1:10" ht="12.75">
      <c r="A1" s="24" t="str">
        <f>Meny!$B$5</f>
        <v>Arbetsgivare</v>
      </c>
      <c r="B1" s="24"/>
      <c r="C1" s="24"/>
      <c r="D1" s="24"/>
      <c r="E1" s="24"/>
      <c r="F1" s="24"/>
      <c r="G1" s="25" t="s">
        <v>31</v>
      </c>
      <c r="H1" s="25"/>
      <c r="I1" s="25"/>
      <c r="J1" s="25"/>
    </row>
    <row r="4" ht="9" customHeight="1"/>
    <row r="5" spans="1:10" ht="12.75">
      <c r="A5" s="23" t="s">
        <v>32</v>
      </c>
      <c r="C5" s="26">
        <v>567</v>
      </c>
      <c r="D5" s="26"/>
      <c r="E5" s="26"/>
      <c r="G5" s="27" t="s">
        <v>33</v>
      </c>
      <c r="H5" s="27"/>
      <c r="I5" s="27"/>
      <c r="J5" s="27"/>
    </row>
    <row r="6" spans="1:10" ht="12.75">
      <c r="A6" s="23" t="s">
        <v>4</v>
      </c>
      <c r="C6" s="28">
        <f>Meny!$F$5</f>
        <v>44927</v>
      </c>
      <c r="D6" s="29" t="s">
        <v>5</v>
      </c>
      <c r="E6" s="30">
        <f>Meny!$H$5</f>
        <v>44957</v>
      </c>
      <c r="G6" s="31" t="s">
        <v>34</v>
      </c>
      <c r="H6" s="31"/>
      <c r="I6" s="31"/>
      <c r="J6" s="31"/>
    </row>
    <row r="7" spans="1:10" ht="12.75">
      <c r="A7" s="23" t="s">
        <v>7</v>
      </c>
      <c r="C7" s="32">
        <f>Meny!$F$6</f>
        <v>44982</v>
      </c>
      <c r="D7" s="32"/>
      <c r="E7" s="32"/>
      <c r="G7" s="31" t="s">
        <v>35</v>
      </c>
      <c r="H7" s="31"/>
      <c r="I7" s="31"/>
      <c r="J7" s="31"/>
    </row>
    <row r="8" spans="1:10" ht="12.75">
      <c r="A8" s="23"/>
      <c r="C8" s="33"/>
      <c r="D8" s="34"/>
      <c r="E8" s="34"/>
      <c r="G8" t="s">
        <v>36</v>
      </c>
      <c r="H8" s="26" t="s">
        <v>37</v>
      </c>
      <c r="I8" s="26"/>
      <c r="J8" s="26"/>
    </row>
    <row r="9" spans="7:10" ht="12.75">
      <c r="G9" s="31" t="s">
        <v>38</v>
      </c>
      <c r="H9" s="31"/>
      <c r="I9" s="31"/>
      <c r="J9" s="31"/>
    </row>
    <row r="11" spans="1:10" ht="13.5" customHeight="1">
      <c r="A11" s="35" t="s">
        <v>39</v>
      </c>
      <c r="B11" s="36" t="s">
        <v>40</v>
      </c>
      <c r="C11" s="37"/>
      <c r="D11" s="37"/>
      <c r="E11" s="36" t="s">
        <v>41</v>
      </c>
      <c r="F11" s="37"/>
      <c r="G11" s="38" t="s">
        <v>42</v>
      </c>
      <c r="H11" s="36" t="s">
        <v>43</v>
      </c>
      <c r="I11" s="36" t="s">
        <v>44</v>
      </c>
      <c r="J11" s="39" t="s">
        <v>45</v>
      </c>
    </row>
    <row r="12" spans="1:10" ht="13.5" customHeight="1">
      <c r="A12" s="40">
        <v>1101</v>
      </c>
      <c r="B12" s="41" t="str">
        <f>IF(A12="","",VLOOKUP(A12,Lonearter!$A$4:$F$500,3))</f>
        <v>Månadslön</v>
      </c>
      <c r="C12" s="41"/>
      <c r="D12" s="41"/>
      <c r="E12" s="42" t="s">
        <v>46</v>
      </c>
      <c r="F12" s="42"/>
      <c r="G12" s="43">
        <v>168</v>
      </c>
      <c r="H12" s="44" t="str">
        <f>IF(A12="","",VLOOKUP(A12,Lonearter!$A$4:$F$500,4))</f>
        <v>Tim</v>
      </c>
      <c r="I12" s="45"/>
      <c r="J12" s="46">
        <v>0</v>
      </c>
    </row>
    <row r="13" spans="1:10" ht="12.75">
      <c r="A13" s="47">
        <v>2101</v>
      </c>
      <c r="B13" s="48" t="str">
        <f>IF(A13="","",VLOOKUP(A13,Lonearter!$A$4:$F$500,3))</f>
        <v>Bilförmån</v>
      </c>
      <c r="C13" s="49"/>
      <c r="D13" s="50"/>
      <c r="E13" s="51" t="s">
        <v>47</v>
      </c>
      <c r="F13" s="51"/>
      <c r="G13" s="52"/>
      <c r="H13" s="53">
        <f>IF(A13="","",VLOOKUP(A13,Lonearter!$A$4:$F$500,4))</f>
        <v>0</v>
      </c>
      <c r="I13" s="54"/>
      <c r="J13" s="55">
        <v>0</v>
      </c>
    </row>
    <row r="14" spans="1:10" ht="12.75">
      <c r="A14" s="47">
        <v>1179</v>
      </c>
      <c r="B14" s="48" t="str">
        <f>IF(A14="","",VLOOKUP(A14,Lonearter!$A$4:$F$500,3))</f>
        <v>Övrigt avdrag, brutto</v>
      </c>
      <c r="C14" s="49"/>
      <c r="D14" s="50"/>
      <c r="E14" s="51" t="s">
        <v>48</v>
      </c>
      <c r="F14" s="51"/>
      <c r="G14" s="52"/>
      <c r="H14" s="53" t="str">
        <f>IF(A14="","",VLOOKUP(A14,Lonearter!$A$4:$F$500,4))</f>
        <v>Kr</v>
      </c>
      <c r="I14" s="54"/>
      <c r="J14" s="55">
        <v>0</v>
      </c>
    </row>
    <row r="15" spans="1:10" ht="12.75">
      <c r="A15" s="47">
        <v>1234</v>
      </c>
      <c r="B15" s="48" t="str">
        <f>IF(A15="","",VLOOKUP(A15,Lonearter!$A$4:$F$500,3))</f>
        <v>Milersättning, skattefri enl. schablon</v>
      </c>
      <c r="C15" s="49"/>
      <c r="D15" s="50"/>
      <c r="E15" s="51" t="s">
        <v>49</v>
      </c>
      <c r="F15" s="51"/>
      <c r="G15" s="52">
        <v>100</v>
      </c>
      <c r="H15" s="53" t="str">
        <f>IF(A15="","",VLOOKUP(A15,Lonearter!$A$4:$F$500,4))</f>
        <v>Km</v>
      </c>
      <c r="I15" s="54">
        <v>18.5</v>
      </c>
      <c r="J15" s="55">
        <v>0</v>
      </c>
    </row>
    <row r="16" spans="1:10" ht="12.75">
      <c r="A16" s="47"/>
      <c r="B16" s="48">
        <f>IF(A16="","",VLOOKUP(A16,Lonearter!$A$4:$F$500,3))</f>
      </c>
      <c r="C16" s="49"/>
      <c r="D16" s="50"/>
      <c r="E16" s="51"/>
      <c r="F16" s="51"/>
      <c r="G16" s="52"/>
      <c r="H16" s="53">
        <f>IF(A16="","",VLOOKUP(A16,Lonearter!$A$4:$F$500,4))</f>
      </c>
      <c r="I16" s="54"/>
      <c r="J16" s="55"/>
    </row>
    <row r="17" spans="1:10" ht="12.75">
      <c r="A17" s="47"/>
      <c r="B17" s="48">
        <f>IF(A17="","",VLOOKUP(A17,Lonearter!$A$4:$F$500,3))</f>
      </c>
      <c r="C17" s="49"/>
      <c r="D17" s="50"/>
      <c r="E17" s="51"/>
      <c r="F17" s="51"/>
      <c r="G17" s="52"/>
      <c r="H17" s="53">
        <f>IF(A17="","",VLOOKUP(A17,Lonearter!$A$4:$F$500,4))</f>
      </c>
      <c r="I17" s="54"/>
      <c r="J17" s="55"/>
    </row>
    <row r="18" spans="1:10" ht="12.75">
      <c r="A18" s="47"/>
      <c r="B18" s="48">
        <f>IF(A18="","",VLOOKUP(A18,Lonearter!$A$4:$F$500,3))</f>
      </c>
      <c r="C18" s="49"/>
      <c r="D18" s="50"/>
      <c r="E18" s="51"/>
      <c r="F18" s="51"/>
      <c r="G18" s="52"/>
      <c r="H18" s="53">
        <f>IF(A18="","",VLOOKUP(A18,Lonearter!$A$4:$F$500,4))</f>
      </c>
      <c r="I18" s="54"/>
      <c r="J18" s="55"/>
    </row>
    <row r="19" spans="1:10" ht="12.75">
      <c r="A19" s="47"/>
      <c r="B19" s="48">
        <f>IF(A19="","",VLOOKUP(A19,Lonearter!$A$4:$F$500,3))</f>
      </c>
      <c r="C19" s="49"/>
      <c r="D19" s="50"/>
      <c r="E19" s="51"/>
      <c r="F19" s="51"/>
      <c r="G19" s="52"/>
      <c r="H19" s="53">
        <f>IF(A19="","",VLOOKUP(A19,Lonearter!$A$4:$F$500,4))</f>
      </c>
      <c r="I19" s="54"/>
      <c r="J19" s="55"/>
    </row>
    <row r="20" spans="1:10" ht="12.75">
      <c r="A20" s="47"/>
      <c r="B20" s="48">
        <f>IF(A20="","",VLOOKUP(A20,Lonearter!$A$4:$F$500,3))</f>
      </c>
      <c r="C20" s="49"/>
      <c r="D20" s="50"/>
      <c r="E20" s="51"/>
      <c r="F20" s="51"/>
      <c r="G20" s="52"/>
      <c r="H20" s="53">
        <f>IF(A20="","",VLOOKUP(A20,Lonearter!$A$4:$F$500,4))</f>
      </c>
      <c r="I20" s="54"/>
      <c r="J20" s="55"/>
    </row>
    <row r="21" spans="1:10" ht="12.75">
      <c r="A21" s="47"/>
      <c r="B21" s="48">
        <f>IF(A21="","",VLOOKUP(A21,Lonearter!$A$4:$F$500,3))</f>
      </c>
      <c r="C21" s="49"/>
      <c r="D21" s="50"/>
      <c r="E21" s="51"/>
      <c r="F21" s="51"/>
      <c r="G21" s="52"/>
      <c r="H21" s="53">
        <f>IF(A21="","",VLOOKUP(A21,Lonearter!$A$4:$F$500,4))</f>
      </c>
      <c r="I21" s="54"/>
      <c r="J21" s="55"/>
    </row>
    <row r="22" spans="1:10" ht="12.75">
      <c r="A22" s="47"/>
      <c r="B22" s="48">
        <f>IF(A22="","",VLOOKUP(A22,Lonearter!$A$4:$F$500,3))</f>
      </c>
      <c r="C22" s="49"/>
      <c r="D22" s="50"/>
      <c r="E22" s="51"/>
      <c r="F22" s="51"/>
      <c r="G22" s="52"/>
      <c r="H22" s="53">
        <f>IF(A22="","",VLOOKUP(A22,Lonearter!$A$4:$F$500,4))</f>
      </c>
      <c r="I22" s="54"/>
      <c r="J22" s="55"/>
    </row>
    <row r="23" spans="1:10" ht="12.75">
      <c r="A23" s="47"/>
      <c r="B23" s="48">
        <f>IF(A23="","",VLOOKUP(A23,Lonearter!$A$4:$F$500,3))</f>
      </c>
      <c r="C23" s="49"/>
      <c r="D23" s="50"/>
      <c r="E23" s="51"/>
      <c r="F23" s="51"/>
      <c r="G23" s="52"/>
      <c r="H23" s="53">
        <f>IF(A23="","",VLOOKUP(A23,Lonearter!$A$4:$F$500,4))</f>
      </c>
      <c r="I23" s="54"/>
      <c r="J23" s="55"/>
    </row>
    <row r="24" spans="1:10" ht="12.75">
      <c r="A24" s="47"/>
      <c r="B24" s="48">
        <f>IF(A24="","",VLOOKUP(A24,Lonearter!$A$4:$F$500,3))</f>
      </c>
      <c r="C24" s="49"/>
      <c r="D24" s="50"/>
      <c r="E24" s="51"/>
      <c r="F24" s="51"/>
      <c r="G24" s="52"/>
      <c r="H24" s="53">
        <f>IF(A24="","",VLOOKUP(A24,Lonearter!$A$4:$F$500,4))</f>
      </c>
      <c r="I24" s="54"/>
      <c r="J24" s="55"/>
    </row>
    <row r="25" spans="1:10" ht="12.75">
      <c r="A25" s="47"/>
      <c r="B25" s="48">
        <f>IF(A25="","",VLOOKUP(A25,Lonearter!$A$4:$F$500,3))</f>
      </c>
      <c r="C25" s="49"/>
      <c r="D25" s="50"/>
      <c r="E25" s="51"/>
      <c r="F25" s="51"/>
      <c r="G25" s="52"/>
      <c r="H25" s="53">
        <f>IF(A25="","",VLOOKUP(A25,Lonearter!$A$4:$F$500,4))</f>
      </c>
      <c r="I25" s="54"/>
      <c r="J25" s="55"/>
    </row>
    <row r="26" spans="1:10" ht="12.75">
      <c r="A26" s="47"/>
      <c r="B26" s="48">
        <f>IF(A26="","",VLOOKUP(A26,Lonearter!$A$4:$F$500,3))</f>
      </c>
      <c r="C26" s="49"/>
      <c r="D26" s="50"/>
      <c r="E26" s="51"/>
      <c r="F26" s="51"/>
      <c r="G26" s="52"/>
      <c r="H26" s="53">
        <f>IF(A26="","",VLOOKUP(A26,Lonearter!$A$4:$F$500,4))</f>
      </c>
      <c r="I26" s="54"/>
      <c r="J26" s="55"/>
    </row>
    <row r="27" spans="1:10" ht="12.75">
      <c r="A27" s="47"/>
      <c r="B27" s="48">
        <f>IF(A27="","",VLOOKUP(A27,Lonearter!$A$4:$F$500,3))</f>
      </c>
      <c r="C27" s="49"/>
      <c r="D27" s="50"/>
      <c r="E27" s="51"/>
      <c r="F27" s="51"/>
      <c r="G27" s="52"/>
      <c r="H27" s="53">
        <f>IF(A27="","",VLOOKUP(A27,Lonearter!$A$4:$F$500,4))</f>
      </c>
      <c r="I27" s="54"/>
      <c r="J27" s="55"/>
    </row>
    <row r="28" spans="1:10" ht="12.75">
      <c r="A28" s="47"/>
      <c r="B28" s="48">
        <f>IF(A28="","",VLOOKUP(A28,Lonearter!$A$4:$F$500,3))</f>
      </c>
      <c r="C28" s="49"/>
      <c r="D28" s="50"/>
      <c r="E28" s="51"/>
      <c r="F28" s="51"/>
      <c r="G28" s="52"/>
      <c r="H28" s="53">
        <f>IF(A28="","",VLOOKUP(A28,Lonearter!$A$4:$F$500,4))</f>
      </c>
      <c r="I28" s="54"/>
      <c r="J28" s="55"/>
    </row>
    <row r="29" spans="1:10" ht="12.75">
      <c r="A29" s="47"/>
      <c r="B29" s="48">
        <f>IF(A29="","",VLOOKUP(A29,Lonearter!$A$4:$F$500,3))</f>
      </c>
      <c r="C29" s="49"/>
      <c r="D29" s="50"/>
      <c r="E29" s="51"/>
      <c r="F29" s="51"/>
      <c r="G29" s="52"/>
      <c r="H29" s="53">
        <f>IF(A29="","",VLOOKUP(A29,Lonearter!$A$4:$F$500,4))</f>
      </c>
      <c r="I29" s="54"/>
      <c r="J29" s="55"/>
    </row>
    <row r="30" spans="1:10" ht="12.75">
      <c r="A30" s="47"/>
      <c r="B30" s="48">
        <f>IF(A30="","",VLOOKUP(A30,Lonearter!$A$4:$F$500,3))</f>
      </c>
      <c r="C30" s="49"/>
      <c r="D30" s="50"/>
      <c r="E30" s="51"/>
      <c r="F30" s="51"/>
      <c r="G30" s="52"/>
      <c r="H30" s="53">
        <f>IF(A30="","",VLOOKUP(A30,Lonearter!$A$4:$F$500,4))</f>
      </c>
      <c r="I30" s="54"/>
      <c r="J30" s="55"/>
    </row>
    <row r="31" spans="1:10" ht="12.75">
      <c r="A31" s="47"/>
      <c r="B31" s="48">
        <f>IF(A31="","",VLOOKUP(A31,Lonearter!$A$4:$F$500,3))</f>
      </c>
      <c r="C31" s="49"/>
      <c r="D31" s="50"/>
      <c r="E31" s="51"/>
      <c r="F31" s="51"/>
      <c r="G31" s="52"/>
      <c r="H31" s="53">
        <f>IF(A31="","",VLOOKUP(A31,Lonearter!$A$4:$F$500,4))</f>
      </c>
      <c r="I31" s="54"/>
      <c r="J31" s="55"/>
    </row>
    <row r="32" spans="1:10" ht="12.75">
      <c r="A32" s="47"/>
      <c r="B32" s="48">
        <f>IF(A32="","",VLOOKUP(A32,Lonearter!$A$4:$F$500,3))</f>
      </c>
      <c r="C32" s="49"/>
      <c r="D32" s="50"/>
      <c r="E32" s="51"/>
      <c r="F32" s="51"/>
      <c r="G32" s="52"/>
      <c r="H32" s="53">
        <f>IF(A32="","",VLOOKUP(A32,Lonearter!$A$4:$F$500,4))</f>
      </c>
      <c r="I32" s="54"/>
      <c r="J32" s="55"/>
    </row>
    <row r="33" spans="1:10" ht="12.75">
      <c r="A33" s="47"/>
      <c r="B33" s="48">
        <f>IF(A33="","",VLOOKUP(A33,Lonearter!$A$4:$F$500,3))</f>
      </c>
      <c r="C33" s="49"/>
      <c r="D33" s="50"/>
      <c r="E33" s="51"/>
      <c r="F33" s="51"/>
      <c r="G33" s="52"/>
      <c r="H33" s="53">
        <f>IF(A33="","",VLOOKUP(A33,Lonearter!$A$4:$F$500,4))</f>
      </c>
      <c r="I33" s="54"/>
      <c r="J33" s="55"/>
    </row>
    <row r="34" spans="1:10" ht="12.75">
      <c r="A34" s="47"/>
      <c r="B34" s="48">
        <f>IF(A34="","",VLOOKUP(A34,Lonearter!$A$4:$F$500,3))</f>
      </c>
      <c r="C34" s="49"/>
      <c r="D34" s="50"/>
      <c r="E34" s="51"/>
      <c r="F34" s="51"/>
      <c r="G34" s="52"/>
      <c r="H34" s="53">
        <f>IF(A34="","",VLOOKUP(A34,Lonearter!$A$4:$F$500,4))</f>
      </c>
      <c r="I34" s="54"/>
      <c r="J34" s="55"/>
    </row>
    <row r="35" spans="1:10" ht="12.75">
      <c r="A35" s="47"/>
      <c r="B35" s="48">
        <f>IF(A35="","",VLOOKUP(A35,Lonearter!$A$4:$F$500,3))</f>
      </c>
      <c r="C35" s="49"/>
      <c r="D35" s="50"/>
      <c r="E35" s="51"/>
      <c r="F35" s="51"/>
      <c r="G35" s="52"/>
      <c r="H35" s="53">
        <f>IF(A35="","",VLOOKUP(A35,Lonearter!$A$4:$F$500,4))</f>
      </c>
      <c r="I35" s="54"/>
      <c r="J35" s="55"/>
    </row>
    <row r="36" spans="1:10" ht="12.75">
      <c r="A36" s="47"/>
      <c r="B36" s="48">
        <f>IF(A36="","",VLOOKUP(A36,Lonearter!$A$4:$F$500,3))</f>
      </c>
      <c r="C36" s="49"/>
      <c r="D36" s="50"/>
      <c r="E36" s="51"/>
      <c r="F36" s="51"/>
      <c r="G36" s="52"/>
      <c r="H36" s="53">
        <f>IF(A36="","",VLOOKUP(A36,Lonearter!$A$4:$F$500,4))</f>
      </c>
      <c r="I36" s="54"/>
      <c r="J36" s="55"/>
    </row>
    <row r="37" spans="1:10" ht="12.75">
      <c r="A37" s="47"/>
      <c r="B37" s="48">
        <f>IF(A37="","",VLOOKUP(A37,Lonearter!$A$4:$F$500,3))</f>
      </c>
      <c r="C37" s="49"/>
      <c r="D37" s="50"/>
      <c r="E37" s="51"/>
      <c r="F37" s="51"/>
      <c r="G37" s="52"/>
      <c r="H37" s="53">
        <f>IF(A37="","",VLOOKUP(A37,Lonearter!$A$4:$F$500,4))</f>
      </c>
      <c r="I37" s="54"/>
      <c r="J37" s="55"/>
    </row>
    <row r="38" spans="1:10" ht="12.75">
      <c r="A38" s="47"/>
      <c r="B38" s="48">
        <f>IF(A38="","",VLOOKUP(A38,Lonearter!$A$4:$F$500,3))</f>
      </c>
      <c r="C38" s="49"/>
      <c r="D38" s="50"/>
      <c r="E38" s="51"/>
      <c r="F38" s="51"/>
      <c r="G38" s="52"/>
      <c r="H38" s="53">
        <f>IF(A38="","",VLOOKUP(A38,Lonearter!$A$4:$F$500,4))</f>
      </c>
      <c r="I38" s="54"/>
      <c r="J38" s="55"/>
    </row>
    <row r="39" spans="1:10" ht="12.75">
      <c r="A39" s="47"/>
      <c r="B39" s="48">
        <f>IF(A39="","",VLOOKUP(A39,Lonearter!$A$4:$F$500,3))</f>
      </c>
      <c r="C39" s="49"/>
      <c r="D39" s="50"/>
      <c r="E39" s="51"/>
      <c r="F39" s="51"/>
      <c r="G39" s="52"/>
      <c r="H39" s="53">
        <f>IF(A39="","",VLOOKUP(A39,Lonearter!$A$4:$F$500,4))</f>
      </c>
      <c r="I39" s="54"/>
      <c r="J39" s="55"/>
    </row>
    <row r="40" spans="1:10" ht="12.75">
      <c r="A40" s="47"/>
      <c r="B40" s="48">
        <f>IF(A40="","",VLOOKUP(A40,Lonearter!$A$4:$F$500,3))</f>
      </c>
      <c r="C40" s="49"/>
      <c r="D40" s="50"/>
      <c r="E40" s="51"/>
      <c r="F40" s="51"/>
      <c r="G40" s="52"/>
      <c r="H40" s="53">
        <f>IF(A40="","",VLOOKUP(A40,Lonearter!$A$4:$F$500,4))</f>
      </c>
      <c r="I40" s="54"/>
      <c r="J40" s="55"/>
    </row>
    <row r="41" spans="1:10" ht="12.75">
      <c r="A41" s="47"/>
      <c r="B41" s="48">
        <f>IF(A41="","",VLOOKUP(A41,Lonearter!$A$4:$F$500,3))</f>
      </c>
      <c r="C41" s="49"/>
      <c r="D41" s="50"/>
      <c r="E41" s="51"/>
      <c r="F41" s="51"/>
      <c r="G41" s="52"/>
      <c r="H41" s="53">
        <f>IF(A41="","",VLOOKUP(A41,Lonearter!$A$4:$F$500,4))</f>
      </c>
      <c r="I41" s="54"/>
      <c r="J41" s="55"/>
    </row>
    <row r="42" spans="1:10" ht="12.75">
      <c r="A42" s="56"/>
      <c r="B42" s="57">
        <f>IF(A42="","",VLOOKUP(A42,Lonearter!$A$4:$F$500,3))</f>
      </c>
      <c r="C42" s="58"/>
      <c r="D42" s="59"/>
      <c r="E42" s="60"/>
      <c r="F42" s="60"/>
      <c r="G42" s="61"/>
      <c r="H42" s="62">
        <f>IF(A42="","",VLOOKUP(A42,Lonearter!$A$4:$F$500,4))</f>
      </c>
      <c r="I42" s="63"/>
      <c r="J42" s="64"/>
    </row>
    <row r="44" spans="1:10" ht="12.75">
      <c r="A44" s="65" t="s">
        <v>50</v>
      </c>
      <c r="B44" s="65"/>
      <c r="C44" s="66" t="s">
        <v>51</v>
      </c>
      <c r="D44" s="66"/>
      <c r="E44" s="67" t="s">
        <v>52</v>
      </c>
      <c r="F44" s="67"/>
      <c r="G44" s="68"/>
      <c r="H44" s="67" t="s">
        <v>53</v>
      </c>
      <c r="I44" s="67"/>
      <c r="J44" s="69" t="s">
        <v>46</v>
      </c>
    </row>
    <row r="45" spans="1:10" ht="12.75">
      <c r="A45" s="70">
        <v>0</v>
      </c>
      <c r="B45" s="70"/>
      <c r="C45" s="71">
        <v>0</v>
      </c>
      <c r="D45" s="71"/>
      <c r="E45" s="72">
        <v>0.22</v>
      </c>
      <c r="F45" s="72"/>
      <c r="H45" s="73">
        <f>J45+H49-J47</f>
        <v>0</v>
      </c>
      <c r="I45" s="73"/>
      <c r="J45" s="74">
        <f>SUM(J12:J42)-H49-J47-J51</f>
        <v>0</v>
      </c>
    </row>
    <row r="46" spans="1:10" ht="12.75">
      <c r="A46" s="75" t="s">
        <v>54</v>
      </c>
      <c r="B46" s="75"/>
      <c r="C46" s="76" t="s">
        <v>55</v>
      </c>
      <c r="D46" s="76"/>
      <c r="E46" s="76"/>
      <c r="F46" s="76"/>
      <c r="H46" s="76" t="s">
        <v>56</v>
      </c>
      <c r="I46" s="76"/>
      <c r="J46" s="77" t="s">
        <v>48</v>
      </c>
    </row>
    <row r="47" spans="1:10" ht="12.75">
      <c r="A47" s="70">
        <v>25</v>
      </c>
      <c r="B47" s="70"/>
      <c r="C47" s="71">
        <v>0</v>
      </c>
      <c r="D47" s="71"/>
      <c r="E47" s="72"/>
      <c r="F47" s="72"/>
      <c r="H47" s="73">
        <f>ROUNDDOWN(H45*E49,0)</f>
        <v>0</v>
      </c>
      <c r="I47" s="73"/>
      <c r="J47" s="74">
        <f>SUMIF(E12:E42,J46,J12:J42)</f>
        <v>0</v>
      </c>
    </row>
    <row r="48" spans="1:10" ht="12.75">
      <c r="A48" s="75" t="s">
        <v>57</v>
      </c>
      <c r="B48" s="75"/>
      <c r="C48" s="76" t="s">
        <v>58</v>
      </c>
      <c r="D48" s="76"/>
      <c r="E48" s="76" t="s">
        <v>56</v>
      </c>
      <c r="F48" s="76"/>
      <c r="H48" s="76" t="s">
        <v>47</v>
      </c>
      <c r="I48" s="76"/>
      <c r="J48" s="77" t="s">
        <v>52</v>
      </c>
    </row>
    <row r="49" spans="1:10" ht="12.75">
      <c r="A49" s="70">
        <v>0</v>
      </c>
      <c r="B49" s="70"/>
      <c r="C49" s="71">
        <v>0</v>
      </c>
      <c r="D49" s="71"/>
      <c r="E49" s="72">
        <v>0.31420000000000003</v>
      </c>
      <c r="F49" s="72"/>
      <c r="H49" s="71">
        <f>SUMIF(E12:E42,H48,J12:J42)</f>
        <v>0</v>
      </c>
      <c r="I49" s="71"/>
      <c r="J49" s="78">
        <f>ROUNDDOWN(H45*E45,0)</f>
        <v>0</v>
      </c>
    </row>
    <row r="50" spans="1:10" ht="12.75">
      <c r="A50" s="79" t="s">
        <v>59</v>
      </c>
      <c r="B50" s="79"/>
      <c r="C50" s="76" t="s">
        <v>60</v>
      </c>
      <c r="D50" s="76"/>
      <c r="E50" s="76" t="s">
        <v>61</v>
      </c>
      <c r="F50" s="76"/>
      <c r="H50" s="76" t="s">
        <v>62</v>
      </c>
      <c r="I50" s="76"/>
      <c r="J50" s="77" t="s">
        <v>63</v>
      </c>
    </row>
    <row r="51" spans="1:10" ht="12.75">
      <c r="A51" s="80">
        <v>0</v>
      </c>
      <c r="B51" s="80"/>
      <c r="C51" s="71">
        <v>0</v>
      </c>
      <c r="D51" s="71"/>
      <c r="E51" s="72">
        <v>0.12</v>
      </c>
      <c r="F51" s="72"/>
      <c r="H51" s="71">
        <v>0</v>
      </c>
      <c r="I51" s="71"/>
      <c r="J51" s="74">
        <f>SUMIF(E12:E42,"Netto",J12:J42)</f>
        <v>0</v>
      </c>
    </row>
    <row r="52" spans="1:10" ht="12.75">
      <c r="A52" s="81"/>
      <c r="J52" s="82"/>
    </row>
    <row r="53" spans="1:10" ht="12.75">
      <c r="A53" s="83" t="s">
        <v>64</v>
      </c>
      <c r="B53" s="83"/>
      <c r="C53" s="84" t="s">
        <v>65</v>
      </c>
      <c r="D53" s="84"/>
      <c r="E53" s="84" t="s">
        <v>66</v>
      </c>
      <c r="F53" s="84"/>
      <c r="G53" s="85" t="s">
        <v>67</v>
      </c>
      <c r="H53" s="85"/>
      <c r="J53" s="77" t="s">
        <v>68</v>
      </c>
    </row>
    <row r="54" spans="1:10" ht="12.75">
      <c r="A54" s="86">
        <v>0</v>
      </c>
      <c r="B54" s="86"/>
      <c r="C54" s="87">
        <v>0</v>
      </c>
      <c r="D54" s="87"/>
      <c r="E54" s="87">
        <v>0</v>
      </c>
      <c r="F54" s="87"/>
      <c r="G54" s="88">
        <v>0</v>
      </c>
      <c r="H54" s="88"/>
      <c r="I54" s="89">
        <f>J45-J49+J51</f>
        <v>0</v>
      </c>
      <c r="J54" s="89"/>
    </row>
    <row r="56" spans="1:10" ht="12.75">
      <c r="A56" s="90" t="s">
        <v>69</v>
      </c>
      <c r="B56" s="90"/>
      <c r="C56" s="90"/>
      <c r="D56" s="90" t="s">
        <v>70</v>
      </c>
      <c r="E56" s="90"/>
      <c r="F56" s="90" t="s">
        <v>11</v>
      </c>
      <c r="G56" s="90"/>
      <c r="H56" s="90"/>
      <c r="I56" s="90" t="s">
        <v>71</v>
      </c>
      <c r="J56" s="90"/>
    </row>
    <row r="57" spans="1:10" ht="12.75">
      <c r="A57" s="91" t="str">
        <f>Meny!$B$6</f>
        <v>arbetsgatan</v>
      </c>
      <c r="D57" s="91" t="str">
        <f>Meny!$B$9</f>
        <v>099-999 999</v>
      </c>
      <c r="F57" s="26" t="str">
        <f>Meny!$B$10</f>
        <v>info@foretaget.se</v>
      </c>
      <c r="G57" s="26"/>
      <c r="I57" s="26" t="str">
        <f>Meny!$B$11</f>
        <v>9999999-9999</v>
      </c>
      <c r="J57" s="26"/>
    </row>
    <row r="58" spans="1:9" ht="12.75">
      <c r="A58" s="91" t="str">
        <f>Meny!$B$8</f>
        <v>999 99 Arbetsbyn</v>
      </c>
      <c r="I58" s="92"/>
    </row>
    <row r="59" spans="6:10" ht="12.75">
      <c r="F59" s="93" t="s">
        <v>72</v>
      </c>
      <c r="G59" s="93"/>
      <c r="H59" s="93"/>
      <c r="I59" s="93"/>
      <c r="J59" s="93"/>
    </row>
  </sheetData>
  <sheetProtection selectLockedCells="1" selectUnlockedCells="1"/>
  <mergeCells count="86">
    <mergeCell ref="A1:F1"/>
    <mergeCell ref="G1:J1"/>
    <mergeCell ref="C5:E5"/>
    <mergeCell ref="G5:J5"/>
    <mergeCell ref="G6:J6"/>
    <mergeCell ref="C7:E7"/>
    <mergeCell ref="G7:J7"/>
    <mergeCell ref="D8:E8"/>
    <mergeCell ref="H8:J8"/>
    <mergeCell ref="G9:J9"/>
    <mergeCell ref="B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B47"/>
    <mergeCell ref="C47:D47"/>
    <mergeCell ref="E47:F47"/>
    <mergeCell ref="H47:I47"/>
    <mergeCell ref="A48:B48"/>
    <mergeCell ref="C48:D48"/>
    <mergeCell ref="E48:F48"/>
    <mergeCell ref="H48:I48"/>
    <mergeCell ref="A49:B49"/>
    <mergeCell ref="C49:D49"/>
    <mergeCell ref="E49:F49"/>
    <mergeCell ref="H49:I49"/>
    <mergeCell ref="A50:B50"/>
    <mergeCell ref="C50:D50"/>
    <mergeCell ref="E50:F50"/>
    <mergeCell ref="H50:I50"/>
    <mergeCell ref="A51:B51"/>
    <mergeCell ref="C51:D51"/>
    <mergeCell ref="E51:F51"/>
    <mergeCell ref="H51:I51"/>
    <mergeCell ref="A53:B53"/>
    <mergeCell ref="C53:D53"/>
    <mergeCell ref="E53:F53"/>
    <mergeCell ref="G53:H53"/>
    <mergeCell ref="A54:B54"/>
    <mergeCell ref="C54:D54"/>
    <mergeCell ref="E54:F54"/>
    <mergeCell ref="G54:H54"/>
    <mergeCell ref="I54:J54"/>
    <mergeCell ref="F57:G57"/>
    <mergeCell ref="I57:J57"/>
    <mergeCell ref="F59:J59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7">
      <selection activeCell="B38" sqref="B38"/>
    </sheetView>
  </sheetViews>
  <sheetFormatPr defaultColWidth="9.140625" defaultRowHeight="12.75"/>
  <cols>
    <col min="3" max="3" width="10.140625" style="0" customWidth="1"/>
    <col min="4" max="4" width="8.421875" style="0" customWidth="1"/>
    <col min="5" max="5" width="10.28125" style="0" customWidth="1"/>
    <col min="6" max="6" width="8.8515625" style="0" customWidth="1"/>
    <col min="7" max="7" width="8.00390625" style="0" customWidth="1"/>
    <col min="8" max="8" width="7.28125" style="0" customWidth="1"/>
    <col min="10" max="10" width="13.28125" style="0" customWidth="1"/>
  </cols>
  <sheetData>
    <row r="1" spans="1:10" ht="12.75">
      <c r="A1" s="24" t="str">
        <f>Meny!$B$5</f>
        <v>Arbetsgivare</v>
      </c>
      <c r="B1" s="24"/>
      <c r="C1" s="24"/>
      <c r="D1" s="24"/>
      <c r="E1" s="24"/>
      <c r="F1" s="24"/>
      <c r="G1" s="25" t="s">
        <v>31</v>
      </c>
      <c r="H1" s="25"/>
      <c r="I1" s="25"/>
      <c r="J1" s="25"/>
    </row>
    <row r="4" ht="9" customHeight="1"/>
    <row r="5" spans="1:10" ht="12.75">
      <c r="A5" s="23" t="s">
        <v>32</v>
      </c>
      <c r="C5" s="26">
        <v>567</v>
      </c>
      <c r="D5" s="26"/>
      <c r="E5" s="26"/>
      <c r="G5" s="27" t="s">
        <v>33</v>
      </c>
      <c r="H5" s="27"/>
      <c r="I5" s="27"/>
      <c r="J5" s="27"/>
    </row>
    <row r="6" spans="1:10" ht="12.75">
      <c r="A6" s="23" t="s">
        <v>4</v>
      </c>
      <c r="C6" s="28">
        <f>Meny!$F$5</f>
        <v>44927</v>
      </c>
      <c r="D6" s="29" t="s">
        <v>5</v>
      </c>
      <c r="E6" s="30">
        <f>Meny!$H$5</f>
        <v>44957</v>
      </c>
      <c r="G6" s="31" t="s">
        <v>34</v>
      </c>
      <c r="H6" s="31"/>
      <c r="I6" s="31"/>
      <c r="J6" s="31"/>
    </row>
    <row r="7" spans="1:10" ht="12.75">
      <c r="A7" s="23" t="s">
        <v>7</v>
      </c>
      <c r="C7" s="32">
        <f>Meny!$F$6</f>
        <v>44982</v>
      </c>
      <c r="D7" s="32"/>
      <c r="E7" s="32"/>
      <c r="G7" s="31" t="s">
        <v>35</v>
      </c>
      <c r="H7" s="31"/>
      <c r="I7" s="31"/>
      <c r="J7" s="31"/>
    </row>
    <row r="8" spans="1:10" ht="12.75">
      <c r="A8" s="23"/>
      <c r="C8" s="33"/>
      <c r="D8" s="34"/>
      <c r="E8" s="34"/>
      <c r="G8" t="s">
        <v>36</v>
      </c>
      <c r="H8" s="26" t="s">
        <v>37</v>
      </c>
      <c r="I8" s="26"/>
      <c r="J8" s="26"/>
    </row>
    <row r="9" spans="7:10" ht="12.75">
      <c r="G9" s="31" t="s">
        <v>38</v>
      </c>
      <c r="H9" s="31"/>
      <c r="I9" s="31"/>
      <c r="J9" s="31"/>
    </row>
    <row r="11" spans="1:10" ht="13.5" customHeight="1">
      <c r="A11" s="35" t="s">
        <v>39</v>
      </c>
      <c r="B11" s="36" t="s">
        <v>40</v>
      </c>
      <c r="C11" s="37"/>
      <c r="D11" s="37"/>
      <c r="E11" s="36" t="s">
        <v>41</v>
      </c>
      <c r="F11" s="37"/>
      <c r="G11" s="38" t="s">
        <v>42</v>
      </c>
      <c r="H11" s="36" t="s">
        <v>43</v>
      </c>
      <c r="I11" s="36" t="s">
        <v>44</v>
      </c>
      <c r="J11" s="39" t="s">
        <v>45</v>
      </c>
    </row>
    <row r="12" spans="1:10" ht="13.5" customHeight="1">
      <c r="A12" s="40">
        <v>1101</v>
      </c>
      <c r="B12" s="41" t="str">
        <f>IF(A12="","",VLOOKUP(A12,Lonearter!$A$4:$F$500,3))</f>
        <v>Månadslön</v>
      </c>
      <c r="C12" s="41"/>
      <c r="D12" s="41"/>
      <c r="E12" s="42" t="s">
        <v>46</v>
      </c>
      <c r="F12" s="42"/>
      <c r="G12" s="43">
        <v>168</v>
      </c>
      <c r="H12" s="44" t="str">
        <f>IF(A12="","",VLOOKUP(A12,Lonearter!$A$4:$F$500,4))</f>
        <v>Tim</v>
      </c>
      <c r="I12" s="45"/>
      <c r="J12" s="46">
        <v>0</v>
      </c>
    </row>
    <row r="13" spans="1:10" ht="12.75">
      <c r="A13" s="47">
        <v>2101</v>
      </c>
      <c r="B13" s="48" t="str">
        <f>IF(A13="","",VLOOKUP(A13,Lonearter!$A$4:$F$500,3))</f>
        <v>Bilförmån</v>
      </c>
      <c r="C13" s="49"/>
      <c r="D13" s="50"/>
      <c r="E13" s="51" t="s">
        <v>47</v>
      </c>
      <c r="F13" s="51"/>
      <c r="G13" s="52"/>
      <c r="H13" s="53">
        <f>IF(A13="","",VLOOKUP(A13,Lonearter!$A$4:$F$500,4))</f>
        <v>0</v>
      </c>
      <c r="I13" s="54"/>
      <c r="J13" s="55">
        <v>0</v>
      </c>
    </row>
    <row r="14" spans="1:10" ht="12.75">
      <c r="A14" s="47">
        <v>1179</v>
      </c>
      <c r="B14" s="48" t="str">
        <f>IF(A14="","",VLOOKUP(A14,Lonearter!$A$4:$F$500,3))</f>
        <v>Övrigt avdrag, brutto</v>
      </c>
      <c r="C14" s="49"/>
      <c r="D14" s="50"/>
      <c r="E14" s="51" t="s">
        <v>48</v>
      </c>
      <c r="F14" s="51"/>
      <c r="G14" s="52"/>
      <c r="H14" s="53" t="str">
        <f>IF(A14="","",VLOOKUP(A14,Lonearter!$A$4:$F$500,4))</f>
        <v>Kr</v>
      </c>
      <c r="I14" s="54"/>
      <c r="J14" s="55">
        <v>0</v>
      </c>
    </row>
    <row r="15" spans="1:10" ht="12.75">
      <c r="A15" s="47">
        <v>1234</v>
      </c>
      <c r="B15" s="48" t="str">
        <f>IF(A15="","",VLOOKUP(A15,Lonearter!$A$4:$F$500,3))</f>
        <v>Milersättning, skattefri enl. schablon</v>
      </c>
      <c r="C15" s="49"/>
      <c r="D15" s="50"/>
      <c r="E15" s="51" t="s">
        <v>49</v>
      </c>
      <c r="F15" s="51"/>
      <c r="G15" s="52">
        <v>100</v>
      </c>
      <c r="H15" s="53" t="str">
        <f>IF(A15="","",VLOOKUP(A15,Lonearter!$A$4:$F$500,4))</f>
        <v>Km</v>
      </c>
      <c r="I15" s="54">
        <v>18.5</v>
      </c>
      <c r="J15" s="55">
        <v>0</v>
      </c>
    </row>
    <row r="16" spans="1:10" ht="12.75">
      <c r="A16" s="47"/>
      <c r="B16" s="48">
        <f>IF(A16="","",VLOOKUP(A16,Lonearter!$A$4:$F$500,3))</f>
      </c>
      <c r="C16" s="49"/>
      <c r="D16" s="50"/>
      <c r="E16" s="51"/>
      <c r="F16" s="51"/>
      <c r="G16" s="52"/>
      <c r="H16" s="53">
        <f>IF(A16="","",VLOOKUP(A16,Lonearter!$A$4:$F$500,4))</f>
      </c>
      <c r="I16" s="54"/>
      <c r="J16" s="55"/>
    </row>
    <row r="17" spans="1:10" ht="12.75">
      <c r="A17" s="47"/>
      <c r="B17" s="48">
        <f>IF(A17="","",VLOOKUP(A17,Lonearter!$A$4:$F$500,3))</f>
      </c>
      <c r="C17" s="49"/>
      <c r="D17" s="50"/>
      <c r="E17" s="51"/>
      <c r="F17" s="51"/>
      <c r="G17" s="52"/>
      <c r="H17" s="53">
        <f>IF(A17="","",VLOOKUP(A17,Lonearter!$A$4:$F$500,4))</f>
      </c>
      <c r="I17" s="54"/>
      <c r="J17" s="55"/>
    </row>
    <row r="18" spans="1:10" ht="12.75">
      <c r="A18" s="47"/>
      <c r="B18" s="48">
        <f>IF(A18="","",VLOOKUP(A18,Lonearter!$A$4:$F$500,3))</f>
      </c>
      <c r="C18" s="49"/>
      <c r="D18" s="50"/>
      <c r="E18" s="51"/>
      <c r="F18" s="51"/>
      <c r="G18" s="52"/>
      <c r="H18" s="53">
        <f>IF(A18="","",VLOOKUP(A18,Lonearter!$A$4:$F$500,4))</f>
      </c>
      <c r="I18" s="54"/>
      <c r="J18" s="55"/>
    </row>
    <row r="19" spans="1:10" ht="12.75">
      <c r="A19" s="47"/>
      <c r="B19" s="48">
        <f>IF(A19="","",VLOOKUP(A19,Lonearter!$A$4:$F$500,3))</f>
      </c>
      <c r="C19" s="49"/>
      <c r="D19" s="50"/>
      <c r="E19" s="51"/>
      <c r="F19" s="51"/>
      <c r="G19" s="52"/>
      <c r="H19" s="53">
        <f>IF(A19="","",VLOOKUP(A19,Lonearter!$A$4:$F$500,4))</f>
      </c>
      <c r="I19" s="54"/>
      <c r="J19" s="55"/>
    </row>
    <row r="20" spans="1:10" ht="12.75">
      <c r="A20" s="47"/>
      <c r="B20" s="48">
        <f>IF(A20="","",VLOOKUP(A20,Lonearter!$A$4:$F$500,3))</f>
      </c>
      <c r="C20" s="49"/>
      <c r="D20" s="50"/>
      <c r="E20" s="51"/>
      <c r="F20" s="51"/>
      <c r="G20" s="52"/>
      <c r="H20" s="53">
        <f>IF(A20="","",VLOOKUP(A20,Lonearter!$A$4:$F$500,4))</f>
      </c>
      <c r="I20" s="54"/>
      <c r="J20" s="55"/>
    </row>
    <row r="21" spans="1:10" ht="12.75">
      <c r="A21" s="47"/>
      <c r="B21" s="48">
        <f>IF(A21="","",VLOOKUP(A21,Lonearter!$A$4:$F$500,3))</f>
      </c>
      <c r="C21" s="49"/>
      <c r="D21" s="50"/>
      <c r="E21" s="51"/>
      <c r="F21" s="51"/>
      <c r="G21" s="52"/>
      <c r="H21" s="53">
        <f>IF(A21="","",VLOOKUP(A21,Lonearter!$A$4:$F$500,4))</f>
      </c>
      <c r="I21" s="54"/>
      <c r="J21" s="55"/>
    </row>
    <row r="22" spans="1:10" ht="12.75">
      <c r="A22" s="47"/>
      <c r="B22" s="48">
        <f>IF(A22="","",VLOOKUP(A22,Lonearter!$A$4:$F$500,3))</f>
      </c>
      <c r="C22" s="49"/>
      <c r="D22" s="50"/>
      <c r="E22" s="51"/>
      <c r="F22" s="51"/>
      <c r="G22" s="52"/>
      <c r="H22" s="53">
        <f>IF(A22="","",VLOOKUP(A22,Lonearter!$A$4:$F$500,4))</f>
      </c>
      <c r="I22" s="54"/>
      <c r="J22" s="55"/>
    </row>
    <row r="23" spans="1:10" ht="12.75">
      <c r="A23" s="47"/>
      <c r="B23" s="48">
        <f>IF(A23="","",VLOOKUP(A23,Lonearter!$A$4:$F$500,3))</f>
      </c>
      <c r="C23" s="49"/>
      <c r="D23" s="50"/>
      <c r="E23" s="51"/>
      <c r="F23" s="51"/>
      <c r="G23" s="52"/>
      <c r="H23" s="53">
        <f>IF(A23="","",VLOOKUP(A23,Lonearter!$A$4:$F$500,4))</f>
      </c>
      <c r="I23" s="54"/>
      <c r="J23" s="55"/>
    </row>
    <row r="24" spans="1:10" ht="12.75">
      <c r="A24" s="47"/>
      <c r="B24" s="48">
        <f>IF(A24="","",VLOOKUP(A24,Lonearter!$A$4:$F$500,3))</f>
      </c>
      <c r="C24" s="49"/>
      <c r="D24" s="50"/>
      <c r="E24" s="51"/>
      <c r="F24" s="51"/>
      <c r="G24" s="52"/>
      <c r="H24" s="53">
        <f>IF(A24="","",VLOOKUP(A24,Lonearter!$A$4:$F$500,4))</f>
      </c>
      <c r="I24" s="54"/>
      <c r="J24" s="55"/>
    </row>
    <row r="25" spans="1:10" ht="12.75">
      <c r="A25" s="47"/>
      <c r="B25" s="48">
        <f>IF(A25="","",VLOOKUP(A25,Lonearter!$A$4:$F$500,3))</f>
      </c>
      <c r="C25" s="49"/>
      <c r="D25" s="50"/>
      <c r="E25" s="51"/>
      <c r="F25" s="51"/>
      <c r="G25" s="52"/>
      <c r="H25" s="53">
        <f>IF(A25="","",VLOOKUP(A25,Lonearter!$A$4:$F$500,4))</f>
      </c>
      <c r="I25" s="54"/>
      <c r="J25" s="55"/>
    </row>
    <row r="26" spans="1:10" ht="12.75">
      <c r="A26" s="47"/>
      <c r="B26" s="48">
        <f>IF(A26="","",VLOOKUP(A26,Lonearter!$A$4:$F$500,3))</f>
      </c>
      <c r="C26" s="49"/>
      <c r="D26" s="50"/>
      <c r="E26" s="51"/>
      <c r="F26" s="51"/>
      <c r="G26" s="52"/>
      <c r="H26" s="53">
        <f>IF(A26="","",VLOOKUP(A26,Lonearter!$A$4:$F$500,4))</f>
      </c>
      <c r="I26" s="54"/>
      <c r="J26" s="55"/>
    </row>
    <row r="27" spans="1:10" ht="12.75">
      <c r="A27" s="47"/>
      <c r="B27" s="48">
        <f>IF(A27="","",VLOOKUP(A27,Lonearter!$A$4:$F$500,3))</f>
      </c>
      <c r="C27" s="49"/>
      <c r="D27" s="50"/>
      <c r="E27" s="51"/>
      <c r="F27" s="51"/>
      <c r="G27" s="52"/>
      <c r="H27" s="53">
        <f>IF(A27="","",VLOOKUP(A27,Lonearter!$A$4:$F$500,4))</f>
      </c>
      <c r="I27" s="54"/>
      <c r="J27" s="55"/>
    </row>
    <row r="28" spans="1:10" ht="12.75">
      <c r="A28" s="47"/>
      <c r="B28" s="48">
        <f>IF(A28="","",VLOOKUP(A28,Lonearter!$A$4:$F$500,3))</f>
      </c>
      <c r="C28" s="49"/>
      <c r="D28" s="50"/>
      <c r="E28" s="51"/>
      <c r="F28" s="51"/>
      <c r="G28" s="52"/>
      <c r="H28" s="53">
        <f>IF(A28="","",VLOOKUP(A28,Lonearter!$A$4:$F$500,4))</f>
      </c>
      <c r="I28" s="54"/>
      <c r="J28" s="55"/>
    </row>
    <row r="29" spans="1:10" ht="12.75">
      <c r="A29" s="47"/>
      <c r="B29" s="48">
        <f>IF(A29="","",VLOOKUP(A29,Lonearter!$A$4:$F$500,3))</f>
      </c>
      <c r="C29" s="49"/>
      <c r="D29" s="50"/>
      <c r="E29" s="51"/>
      <c r="F29" s="51"/>
      <c r="G29" s="52"/>
      <c r="H29" s="53">
        <f>IF(A29="","",VLOOKUP(A29,Lonearter!$A$4:$F$500,4))</f>
      </c>
      <c r="I29" s="54"/>
      <c r="J29" s="55"/>
    </row>
    <row r="30" spans="1:10" ht="12.75">
      <c r="A30" s="47"/>
      <c r="B30" s="48">
        <f>IF(A30="","",VLOOKUP(A30,Lonearter!$A$4:$F$500,3))</f>
      </c>
      <c r="C30" s="49"/>
      <c r="D30" s="50"/>
      <c r="E30" s="51"/>
      <c r="F30" s="51"/>
      <c r="G30" s="52"/>
      <c r="H30" s="53">
        <f>IF(A30="","",VLOOKUP(A30,Lonearter!$A$4:$F$500,4))</f>
      </c>
      <c r="I30" s="54"/>
      <c r="J30" s="55"/>
    </row>
    <row r="31" spans="1:10" ht="12.75">
      <c r="A31" s="47"/>
      <c r="B31" s="48">
        <f>IF(A31="","",VLOOKUP(A31,Lonearter!$A$4:$F$500,3))</f>
      </c>
      <c r="C31" s="49"/>
      <c r="D31" s="50"/>
      <c r="E31" s="51"/>
      <c r="F31" s="51"/>
      <c r="G31" s="52"/>
      <c r="H31" s="53">
        <f>IF(A31="","",VLOOKUP(A31,Lonearter!$A$4:$F$500,4))</f>
      </c>
      <c r="I31" s="54"/>
      <c r="J31" s="55"/>
    </row>
    <row r="32" spans="1:10" ht="12.75">
      <c r="A32" s="47"/>
      <c r="B32" s="48">
        <f>IF(A32="","",VLOOKUP(A32,Lonearter!$A$4:$F$500,3))</f>
      </c>
      <c r="C32" s="49"/>
      <c r="D32" s="50"/>
      <c r="E32" s="51"/>
      <c r="F32" s="51"/>
      <c r="G32" s="52"/>
      <c r="H32" s="53">
        <f>IF(A32="","",VLOOKUP(A32,Lonearter!$A$4:$F$500,4))</f>
      </c>
      <c r="I32" s="54"/>
      <c r="J32" s="55"/>
    </row>
    <row r="33" spans="1:10" ht="12.75">
      <c r="A33" s="47"/>
      <c r="B33" s="48">
        <f>IF(A33="","",VLOOKUP(A33,Lonearter!$A$4:$F$500,3))</f>
      </c>
      <c r="C33" s="49"/>
      <c r="D33" s="50"/>
      <c r="E33" s="51"/>
      <c r="F33" s="51"/>
      <c r="G33" s="52"/>
      <c r="H33" s="53">
        <f>IF(A33="","",VLOOKUP(A33,Lonearter!$A$4:$F$500,4))</f>
      </c>
      <c r="I33" s="54"/>
      <c r="J33" s="55"/>
    </row>
    <row r="34" spans="1:10" ht="12.75">
      <c r="A34" s="47"/>
      <c r="B34" s="48">
        <f>IF(A34="","",VLOOKUP(A34,Lonearter!$A$4:$F$500,3))</f>
      </c>
      <c r="C34" s="49"/>
      <c r="D34" s="50"/>
      <c r="E34" s="51"/>
      <c r="F34" s="51"/>
      <c r="G34" s="52"/>
      <c r="H34" s="53">
        <f>IF(A34="","",VLOOKUP(A34,Lonearter!$A$4:$F$500,4))</f>
      </c>
      <c r="I34" s="54"/>
      <c r="J34" s="55"/>
    </row>
    <row r="35" spans="1:10" ht="12.75">
      <c r="A35" s="47"/>
      <c r="B35" s="48">
        <f>IF(A35="","",VLOOKUP(A35,Lonearter!$A$4:$F$500,3))</f>
      </c>
      <c r="C35" s="49"/>
      <c r="D35" s="50"/>
      <c r="E35" s="51"/>
      <c r="F35" s="51"/>
      <c r="G35" s="52"/>
      <c r="H35" s="53">
        <f>IF(A35="","",VLOOKUP(A35,Lonearter!$A$4:$F$500,4))</f>
      </c>
      <c r="I35" s="54"/>
      <c r="J35" s="55"/>
    </row>
    <row r="36" spans="1:10" ht="12.75">
      <c r="A36" s="47"/>
      <c r="B36" s="48">
        <f>IF(A36="","",VLOOKUP(A36,Lonearter!$A$4:$F$500,3))</f>
      </c>
      <c r="C36" s="49"/>
      <c r="D36" s="50"/>
      <c r="E36" s="51"/>
      <c r="F36" s="51"/>
      <c r="G36" s="52"/>
      <c r="H36" s="53">
        <f>IF(A36="","",VLOOKUP(A36,Lonearter!$A$4:$F$500,4))</f>
      </c>
      <c r="I36" s="54"/>
      <c r="J36" s="55"/>
    </row>
    <row r="37" spans="1:10" ht="12.75">
      <c r="A37" s="47"/>
      <c r="B37" s="48">
        <f>IF(A37="","",VLOOKUP(A37,Lonearter!$A$4:$F$500,3))</f>
      </c>
      <c r="C37" s="49"/>
      <c r="D37" s="50"/>
      <c r="E37" s="51"/>
      <c r="F37" s="51"/>
      <c r="G37" s="52"/>
      <c r="H37" s="53">
        <f>IF(A37="","",VLOOKUP(A37,Lonearter!$A$4:$F$500,4))</f>
      </c>
      <c r="I37" s="54"/>
      <c r="J37" s="55"/>
    </row>
    <row r="38" spans="1:10" ht="12.75">
      <c r="A38" s="47"/>
      <c r="B38" s="48">
        <f>IF(A38="","",VLOOKUP(A38,Lonearter!$A$4:$F$500,3))</f>
      </c>
      <c r="C38" s="49"/>
      <c r="D38" s="50"/>
      <c r="E38" s="51"/>
      <c r="F38" s="51"/>
      <c r="G38" s="52"/>
      <c r="H38" s="53">
        <f>IF(A38="","",VLOOKUP(A38,Lonearter!$A$4:$F$500,4))</f>
      </c>
      <c r="I38" s="54"/>
      <c r="J38" s="55"/>
    </row>
    <row r="39" spans="1:10" ht="12.75">
      <c r="A39" s="47"/>
      <c r="B39" s="48">
        <f>IF(A39="","",VLOOKUP(A39,Lonearter!$A$4:$F$500,3))</f>
      </c>
      <c r="C39" s="49"/>
      <c r="D39" s="50"/>
      <c r="E39" s="51"/>
      <c r="F39" s="51"/>
      <c r="G39" s="52"/>
      <c r="H39" s="53">
        <f>IF(A39="","",VLOOKUP(A39,Lonearter!$A$4:$F$500,4))</f>
      </c>
      <c r="I39" s="54"/>
      <c r="J39" s="55"/>
    </row>
    <row r="40" spans="1:10" ht="12.75">
      <c r="A40" s="47"/>
      <c r="B40" s="48">
        <f>IF(A40="","",VLOOKUP(A40,Lonearter!$A$4:$F$500,3))</f>
      </c>
      <c r="C40" s="49"/>
      <c r="D40" s="50"/>
      <c r="E40" s="51"/>
      <c r="F40" s="51"/>
      <c r="G40" s="52"/>
      <c r="H40" s="53">
        <f>IF(A40="","",VLOOKUP(A40,Lonearter!$A$4:$F$500,4))</f>
      </c>
      <c r="I40" s="54"/>
      <c r="J40" s="55"/>
    </row>
    <row r="41" spans="1:10" ht="12.75">
      <c r="A41" s="47"/>
      <c r="B41" s="48">
        <f>IF(A41="","",VLOOKUP(A41,Lonearter!$A$4:$F$500,3))</f>
      </c>
      <c r="C41" s="49"/>
      <c r="D41" s="50"/>
      <c r="E41" s="51"/>
      <c r="F41" s="51"/>
      <c r="G41" s="52"/>
      <c r="H41" s="53">
        <f>IF(A41="","",VLOOKUP(A41,Lonearter!$A$4:$F$500,4))</f>
      </c>
      <c r="I41" s="54"/>
      <c r="J41" s="55"/>
    </row>
    <row r="42" spans="1:10" ht="12.75">
      <c r="A42" s="56"/>
      <c r="B42" s="57">
        <f>IF(A42="","",VLOOKUP(A42,Lonearter!$A$4:$F$500,3))</f>
      </c>
      <c r="C42" s="58"/>
      <c r="D42" s="59"/>
      <c r="E42" s="60"/>
      <c r="F42" s="60"/>
      <c r="G42" s="61"/>
      <c r="H42" s="62">
        <f>IF(A42="","",VLOOKUP(A42,Lonearter!$A$4:$F$500,4))</f>
      </c>
      <c r="I42" s="63"/>
      <c r="J42" s="64"/>
    </row>
    <row r="44" spans="1:10" ht="12.75">
      <c r="A44" s="65" t="s">
        <v>50</v>
      </c>
      <c r="B44" s="65"/>
      <c r="C44" s="66" t="s">
        <v>51</v>
      </c>
      <c r="D44" s="66"/>
      <c r="E44" s="67" t="s">
        <v>52</v>
      </c>
      <c r="F44" s="67"/>
      <c r="G44" s="68"/>
      <c r="H44" s="67" t="s">
        <v>53</v>
      </c>
      <c r="I44" s="67"/>
      <c r="J44" s="69" t="s">
        <v>46</v>
      </c>
    </row>
    <row r="45" spans="1:10" ht="12.75">
      <c r="A45" s="70">
        <v>0</v>
      </c>
      <c r="B45" s="70"/>
      <c r="C45" s="71">
        <v>0</v>
      </c>
      <c r="D45" s="71"/>
      <c r="E45" s="72">
        <v>0.22</v>
      </c>
      <c r="F45" s="72"/>
      <c r="H45" s="73">
        <f>J45+H49-J47</f>
        <v>0</v>
      </c>
      <c r="I45" s="73"/>
      <c r="J45" s="74">
        <f>SUM(J12:J42)-H49-J47-J51</f>
        <v>0</v>
      </c>
    </row>
    <row r="46" spans="1:10" ht="12.75">
      <c r="A46" s="75" t="s">
        <v>54</v>
      </c>
      <c r="B46" s="75"/>
      <c r="C46" s="76" t="s">
        <v>55</v>
      </c>
      <c r="D46" s="76"/>
      <c r="E46" s="76"/>
      <c r="F46" s="76"/>
      <c r="H46" s="76" t="s">
        <v>56</v>
      </c>
      <c r="I46" s="76"/>
      <c r="J46" s="77" t="s">
        <v>48</v>
      </c>
    </row>
    <row r="47" spans="1:10" ht="12.75">
      <c r="A47" s="70">
        <v>25</v>
      </c>
      <c r="B47" s="70"/>
      <c r="C47" s="71">
        <v>0</v>
      </c>
      <c r="D47" s="71"/>
      <c r="E47" s="72"/>
      <c r="F47" s="72"/>
      <c r="H47" s="73">
        <f>ROUNDDOWN(H45*E49,0)</f>
        <v>0</v>
      </c>
      <c r="I47" s="73"/>
      <c r="J47" s="74">
        <f>SUMIF(E12:E42,J46,J12:J42)</f>
        <v>0</v>
      </c>
    </row>
    <row r="48" spans="1:10" ht="12.75">
      <c r="A48" s="75" t="s">
        <v>57</v>
      </c>
      <c r="B48" s="75"/>
      <c r="C48" s="76" t="s">
        <v>58</v>
      </c>
      <c r="D48" s="76"/>
      <c r="E48" s="76" t="s">
        <v>56</v>
      </c>
      <c r="F48" s="76"/>
      <c r="H48" s="76" t="s">
        <v>47</v>
      </c>
      <c r="I48" s="76"/>
      <c r="J48" s="77" t="s">
        <v>52</v>
      </c>
    </row>
    <row r="49" spans="1:10" ht="12.75">
      <c r="A49" s="70">
        <v>0</v>
      </c>
      <c r="B49" s="70"/>
      <c r="C49" s="71">
        <v>0</v>
      </c>
      <c r="D49" s="71"/>
      <c r="E49" s="72">
        <v>0.31420000000000003</v>
      </c>
      <c r="F49" s="72"/>
      <c r="H49" s="71">
        <f>SUMIF(E12:E42,H48,J12:J42)</f>
        <v>0</v>
      </c>
      <c r="I49" s="71"/>
      <c r="J49" s="78">
        <f>ROUNDDOWN(H45*E45,0)</f>
        <v>0</v>
      </c>
    </row>
    <row r="50" spans="1:10" ht="12.75">
      <c r="A50" s="79" t="s">
        <v>59</v>
      </c>
      <c r="B50" s="79"/>
      <c r="C50" s="76" t="s">
        <v>60</v>
      </c>
      <c r="D50" s="76"/>
      <c r="E50" s="76" t="s">
        <v>61</v>
      </c>
      <c r="F50" s="76"/>
      <c r="H50" s="76" t="s">
        <v>62</v>
      </c>
      <c r="I50" s="76"/>
      <c r="J50" s="77" t="s">
        <v>63</v>
      </c>
    </row>
    <row r="51" spans="1:10" ht="12.75">
      <c r="A51" s="80">
        <v>0</v>
      </c>
      <c r="B51" s="80"/>
      <c r="C51" s="71">
        <v>0</v>
      </c>
      <c r="D51" s="71"/>
      <c r="E51" s="72">
        <v>0.12</v>
      </c>
      <c r="F51" s="72"/>
      <c r="H51" s="71">
        <v>0</v>
      </c>
      <c r="I51" s="71"/>
      <c r="J51" s="74">
        <f>SUMIF(E12:E42,"Netto",J12:J42)</f>
        <v>0</v>
      </c>
    </row>
    <row r="52" spans="1:10" ht="12.75">
      <c r="A52" s="81"/>
      <c r="J52" s="82"/>
    </row>
    <row r="53" spans="1:10" ht="12.75">
      <c r="A53" s="83" t="s">
        <v>64</v>
      </c>
      <c r="B53" s="83"/>
      <c r="C53" s="84" t="s">
        <v>65</v>
      </c>
      <c r="D53" s="84"/>
      <c r="E53" s="84" t="s">
        <v>66</v>
      </c>
      <c r="F53" s="84"/>
      <c r="G53" s="85" t="s">
        <v>67</v>
      </c>
      <c r="H53" s="85"/>
      <c r="J53" s="77" t="s">
        <v>68</v>
      </c>
    </row>
    <row r="54" spans="1:10" ht="12.75">
      <c r="A54" s="86">
        <v>0</v>
      </c>
      <c r="B54" s="86"/>
      <c r="C54" s="87">
        <v>0</v>
      </c>
      <c r="D54" s="87"/>
      <c r="E54" s="87">
        <v>0</v>
      </c>
      <c r="F54" s="87"/>
      <c r="G54" s="88">
        <v>0</v>
      </c>
      <c r="H54" s="88"/>
      <c r="I54" s="89">
        <f>J45-J49+J51</f>
        <v>0</v>
      </c>
      <c r="J54" s="89"/>
    </row>
    <row r="56" spans="1:10" ht="12.75">
      <c r="A56" s="90" t="s">
        <v>69</v>
      </c>
      <c r="B56" s="90"/>
      <c r="C56" s="90"/>
      <c r="D56" s="90" t="s">
        <v>70</v>
      </c>
      <c r="E56" s="90"/>
      <c r="F56" s="90" t="s">
        <v>11</v>
      </c>
      <c r="G56" s="90"/>
      <c r="H56" s="90"/>
      <c r="I56" s="90" t="s">
        <v>71</v>
      </c>
      <c r="J56" s="90"/>
    </row>
    <row r="57" spans="1:10" ht="12.75">
      <c r="A57" s="91" t="str">
        <f>Meny!$B$6</f>
        <v>arbetsgatan</v>
      </c>
      <c r="D57" s="91" t="str">
        <f>Meny!$B$9</f>
        <v>099-999 999</v>
      </c>
      <c r="F57" s="26" t="str">
        <f>Meny!$B$10</f>
        <v>info@foretaget.se</v>
      </c>
      <c r="G57" s="26"/>
      <c r="I57" s="26" t="str">
        <f>Meny!$B$11</f>
        <v>9999999-9999</v>
      </c>
      <c r="J57" s="26"/>
    </row>
    <row r="58" spans="1:9" ht="12.75">
      <c r="A58" s="91" t="str">
        <f>Meny!$B$8</f>
        <v>999 99 Arbetsbyn</v>
      </c>
      <c r="I58" s="92"/>
    </row>
    <row r="59" spans="6:10" ht="12.75">
      <c r="F59" s="93" t="s">
        <v>72</v>
      </c>
      <c r="G59" s="93"/>
      <c r="H59" s="93"/>
      <c r="I59" s="93"/>
      <c r="J59" s="93"/>
    </row>
  </sheetData>
  <sheetProtection selectLockedCells="1" selectUnlockedCells="1"/>
  <mergeCells count="86">
    <mergeCell ref="A1:F1"/>
    <mergeCell ref="G1:J1"/>
    <mergeCell ref="C5:E5"/>
    <mergeCell ref="G5:J5"/>
    <mergeCell ref="G6:J6"/>
    <mergeCell ref="C7:E7"/>
    <mergeCell ref="G7:J7"/>
    <mergeCell ref="D8:E8"/>
    <mergeCell ref="H8:J8"/>
    <mergeCell ref="G9:J9"/>
    <mergeCell ref="B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B47"/>
    <mergeCell ref="C47:D47"/>
    <mergeCell ref="E47:F47"/>
    <mergeCell ref="H47:I47"/>
    <mergeCell ref="A48:B48"/>
    <mergeCell ref="C48:D48"/>
    <mergeCell ref="E48:F48"/>
    <mergeCell ref="H48:I48"/>
    <mergeCell ref="A49:B49"/>
    <mergeCell ref="C49:D49"/>
    <mergeCell ref="E49:F49"/>
    <mergeCell ref="H49:I49"/>
    <mergeCell ref="A50:B50"/>
    <mergeCell ref="C50:D50"/>
    <mergeCell ref="E50:F50"/>
    <mergeCell ref="H50:I50"/>
    <mergeCell ref="A51:B51"/>
    <mergeCell ref="C51:D51"/>
    <mergeCell ref="E51:F51"/>
    <mergeCell ref="H51:I51"/>
    <mergeCell ref="A53:B53"/>
    <mergeCell ref="C53:D53"/>
    <mergeCell ref="E53:F53"/>
    <mergeCell ref="G53:H53"/>
    <mergeCell ref="A54:B54"/>
    <mergeCell ref="C54:D54"/>
    <mergeCell ref="E54:F54"/>
    <mergeCell ref="G54:H54"/>
    <mergeCell ref="I54:J54"/>
    <mergeCell ref="F57:G57"/>
    <mergeCell ref="I57:J57"/>
    <mergeCell ref="F59:J59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4">
      <selection activeCell="A1" sqref="A1"/>
    </sheetView>
  </sheetViews>
  <sheetFormatPr defaultColWidth="9.140625" defaultRowHeight="12.75"/>
  <cols>
    <col min="3" max="3" width="10.140625" style="0" customWidth="1"/>
    <col min="4" max="4" width="8.421875" style="0" customWidth="1"/>
    <col min="5" max="5" width="10.28125" style="0" customWidth="1"/>
    <col min="6" max="6" width="8.8515625" style="0" customWidth="1"/>
    <col min="7" max="7" width="8.00390625" style="0" customWidth="1"/>
    <col min="8" max="8" width="7.28125" style="0" customWidth="1"/>
    <col min="10" max="10" width="13.28125" style="0" customWidth="1"/>
  </cols>
  <sheetData>
    <row r="1" spans="1:10" ht="12.75">
      <c r="A1" s="24" t="str">
        <f>Meny!$B$5</f>
        <v>Arbetsgivare</v>
      </c>
      <c r="B1" s="24"/>
      <c r="C1" s="24"/>
      <c r="D1" s="24"/>
      <c r="E1" s="24"/>
      <c r="F1" s="24"/>
      <c r="G1" s="25" t="s">
        <v>31</v>
      </c>
      <c r="H1" s="25"/>
      <c r="I1" s="25"/>
      <c r="J1" s="25"/>
    </row>
    <row r="4" ht="9" customHeight="1"/>
    <row r="5" spans="1:10" ht="12.75">
      <c r="A5" s="23" t="s">
        <v>32</v>
      </c>
      <c r="C5" s="26">
        <v>567</v>
      </c>
      <c r="D5" s="26"/>
      <c r="E5" s="26"/>
      <c r="G5" s="27" t="s">
        <v>33</v>
      </c>
      <c r="H5" s="27"/>
      <c r="I5" s="27"/>
      <c r="J5" s="27"/>
    </row>
    <row r="6" spans="1:10" ht="12.75">
      <c r="A6" s="23" t="s">
        <v>4</v>
      </c>
      <c r="C6" s="28">
        <f>Meny!$F$5</f>
        <v>44927</v>
      </c>
      <c r="D6" s="29" t="s">
        <v>5</v>
      </c>
      <c r="E6" s="30">
        <f>Meny!$H$5</f>
        <v>44957</v>
      </c>
      <c r="G6" s="31" t="s">
        <v>34</v>
      </c>
      <c r="H6" s="31"/>
      <c r="I6" s="31"/>
      <c r="J6" s="31"/>
    </row>
    <row r="7" spans="1:10" ht="12.75">
      <c r="A7" s="23" t="s">
        <v>7</v>
      </c>
      <c r="C7" s="32">
        <f>Meny!$F$6</f>
        <v>44982</v>
      </c>
      <c r="D7" s="32"/>
      <c r="E7" s="32"/>
      <c r="G7" s="31" t="s">
        <v>35</v>
      </c>
      <c r="H7" s="31"/>
      <c r="I7" s="31"/>
      <c r="J7" s="31"/>
    </row>
    <row r="8" spans="1:10" ht="12.75">
      <c r="A8" s="23"/>
      <c r="C8" s="33"/>
      <c r="D8" s="34"/>
      <c r="E8" s="34"/>
      <c r="G8" t="s">
        <v>36</v>
      </c>
      <c r="H8" s="26" t="s">
        <v>37</v>
      </c>
      <c r="I8" s="26"/>
      <c r="J8" s="26"/>
    </row>
    <row r="9" spans="7:10" ht="12.75">
      <c r="G9" s="31" t="s">
        <v>38</v>
      </c>
      <c r="H9" s="31"/>
      <c r="I9" s="31"/>
      <c r="J9" s="31"/>
    </row>
    <row r="11" spans="1:10" ht="13.5" customHeight="1">
      <c r="A11" s="35" t="s">
        <v>39</v>
      </c>
      <c r="B11" s="36" t="s">
        <v>40</v>
      </c>
      <c r="C11" s="37"/>
      <c r="D11" s="37"/>
      <c r="E11" s="36" t="s">
        <v>41</v>
      </c>
      <c r="F11" s="37"/>
      <c r="G11" s="38" t="s">
        <v>42</v>
      </c>
      <c r="H11" s="36" t="s">
        <v>43</v>
      </c>
      <c r="I11" s="36" t="s">
        <v>44</v>
      </c>
      <c r="J11" s="39" t="s">
        <v>45</v>
      </c>
    </row>
    <row r="12" spans="1:10" ht="13.5" customHeight="1">
      <c r="A12" s="40">
        <v>1101</v>
      </c>
      <c r="B12" s="41" t="str">
        <f>IF(A12="","",VLOOKUP(A12,Lonearter!$A$4:$F$500,3))</f>
        <v>Månadslön</v>
      </c>
      <c r="C12" s="41"/>
      <c r="D12" s="41"/>
      <c r="E12" s="42" t="s">
        <v>46</v>
      </c>
      <c r="F12" s="42"/>
      <c r="G12" s="43">
        <v>168</v>
      </c>
      <c r="H12" s="44" t="str">
        <f>IF(A12="","",VLOOKUP(A12,Lonearter!$A$4:$F$500,4))</f>
        <v>Tim</v>
      </c>
      <c r="I12" s="45"/>
      <c r="J12" s="46">
        <v>0</v>
      </c>
    </row>
    <row r="13" spans="1:10" ht="12.75">
      <c r="A13" s="47">
        <v>2101</v>
      </c>
      <c r="B13" s="48" t="str">
        <f>IF(A13="","",VLOOKUP(A13,Lonearter!$A$4:$F$500,3))</f>
        <v>Bilförmån</v>
      </c>
      <c r="C13" s="49"/>
      <c r="D13" s="50"/>
      <c r="E13" s="51" t="s">
        <v>47</v>
      </c>
      <c r="F13" s="51"/>
      <c r="G13" s="52"/>
      <c r="H13" s="53">
        <f>IF(A13="","",VLOOKUP(A13,Lonearter!$A$4:$F$500,4))</f>
        <v>0</v>
      </c>
      <c r="I13" s="54"/>
      <c r="J13" s="55">
        <v>0</v>
      </c>
    </row>
    <row r="14" spans="1:10" ht="12.75">
      <c r="A14" s="47">
        <v>1179</v>
      </c>
      <c r="B14" s="48" t="str">
        <f>IF(A14="","",VLOOKUP(A14,Lonearter!$A$4:$F$500,3))</f>
        <v>Övrigt avdrag, brutto</v>
      </c>
      <c r="C14" s="49"/>
      <c r="D14" s="50"/>
      <c r="E14" s="51" t="s">
        <v>48</v>
      </c>
      <c r="F14" s="51"/>
      <c r="G14" s="52"/>
      <c r="H14" s="53" t="str">
        <f>IF(A14="","",VLOOKUP(A14,Lonearter!$A$4:$F$500,4))</f>
        <v>Kr</v>
      </c>
      <c r="I14" s="54"/>
      <c r="J14" s="55">
        <v>0</v>
      </c>
    </row>
    <row r="15" spans="1:10" ht="12.75">
      <c r="A15" s="47">
        <v>1234</v>
      </c>
      <c r="B15" s="48" t="str">
        <f>IF(A15="","",VLOOKUP(A15,Lonearter!$A$4:$F$500,3))</f>
        <v>Milersättning, skattefri enl. schablon</v>
      </c>
      <c r="C15" s="49"/>
      <c r="D15" s="50"/>
      <c r="E15" s="51" t="s">
        <v>49</v>
      </c>
      <c r="F15" s="51"/>
      <c r="G15" s="52">
        <v>100</v>
      </c>
      <c r="H15" s="53" t="str">
        <f>IF(A15="","",VLOOKUP(A15,Lonearter!$A$4:$F$500,4))</f>
        <v>Km</v>
      </c>
      <c r="I15" s="54">
        <v>18.5</v>
      </c>
      <c r="J15" s="55">
        <v>0</v>
      </c>
    </row>
    <row r="16" spans="1:10" ht="12.75">
      <c r="A16" s="47"/>
      <c r="B16" s="48">
        <f>IF(A16="","",VLOOKUP(A16,Lonearter!$A$4:$F$500,3))</f>
      </c>
      <c r="C16" s="49"/>
      <c r="D16" s="50"/>
      <c r="E16" s="51"/>
      <c r="F16" s="51"/>
      <c r="G16" s="52"/>
      <c r="H16" s="53">
        <f>IF(A16="","",VLOOKUP(A16,Lonearter!$A$4:$F$500,4))</f>
      </c>
      <c r="I16" s="54"/>
      <c r="J16" s="55"/>
    </row>
    <row r="17" spans="1:10" ht="12.75">
      <c r="A17" s="47"/>
      <c r="B17" s="48">
        <f>IF(A17="","",VLOOKUP(A17,Lonearter!$A$4:$F$500,3))</f>
      </c>
      <c r="C17" s="49"/>
      <c r="D17" s="50"/>
      <c r="E17" s="51"/>
      <c r="F17" s="51"/>
      <c r="G17" s="52"/>
      <c r="H17" s="53">
        <f>IF(A17="","",VLOOKUP(A17,Lonearter!$A$4:$F$500,4))</f>
      </c>
      <c r="I17" s="54"/>
      <c r="J17" s="55"/>
    </row>
    <row r="18" spans="1:10" ht="12.75">
      <c r="A18" s="47"/>
      <c r="B18" s="48">
        <f>IF(A18="","",VLOOKUP(A18,Lonearter!$A$4:$F$500,3))</f>
      </c>
      <c r="C18" s="49"/>
      <c r="D18" s="50"/>
      <c r="E18" s="51"/>
      <c r="F18" s="51"/>
      <c r="G18" s="52"/>
      <c r="H18" s="53">
        <f>IF(A18="","",VLOOKUP(A18,Lonearter!$A$4:$F$500,4))</f>
      </c>
      <c r="I18" s="54"/>
      <c r="J18" s="55"/>
    </row>
    <row r="19" spans="1:10" ht="12.75">
      <c r="A19" s="47"/>
      <c r="B19" s="48">
        <f>IF(A19="","",VLOOKUP(A19,Lonearter!$A$4:$F$500,3))</f>
      </c>
      <c r="C19" s="49"/>
      <c r="D19" s="50"/>
      <c r="E19" s="51"/>
      <c r="F19" s="51"/>
      <c r="G19" s="52"/>
      <c r="H19" s="53">
        <f>IF(A19="","",VLOOKUP(A19,Lonearter!$A$4:$F$500,4))</f>
      </c>
      <c r="I19" s="54"/>
      <c r="J19" s="55"/>
    </row>
    <row r="20" spans="1:10" ht="12.75">
      <c r="A20" s="47"/>
      <c r="B20" s="48">
        <f>IF(A20="","",VLOOKUP(A20,Lonearter!$A$4:$F$500,3))</f>
      </c>
      <c r="C20" s="49"/>
      <c r="D20" s="50"/>
      <c r="E20" s="51"/>
      <c r="F20" s="51"/>
      <c r="G20" s="52"/>
      <c r="H20" s="53">
        <f>IF(A20="","",VLOOKUP(A20,Lonearter!$A$4:$F$500,4))</f>
      </c>
      <c r="I20" s="54"/>
      <c r="J20" s="55"/>
    </row>
    <row r="21" spans="1:10" ht="12.75">
      <c r="A21" s="47"/>
      <c r="B21" s="48">
        <f>IF(A21="","",VLOOKUP(A21,Lonearter!$A$4:$F$500,3))</f>
      </c>
      <c r="C21" s="49"/>
      <c r="D21" s="50"/>
      <c r="E21" s="51"/>
      <c r="F21" s="51"/>
      <c r="G21" s="52"/>
      <c r="H21" s="53">
        <f>IF(A21="","",VLOOKUP(A21,Lonearter!$A$4:$F$500,4))</f>
      </c>
      <c r="I21" s="54"/>
      <c r="J21" s="55"/>
    </row>
    <row r="22" spans="1:10" ht="12.75">
      <c r="A22" s="47"/>
      <c r="B22" s="48">
        <f>IF(A22="","",VLOOKUP(A22,Lonearter!$A$4:$F$500,3))</f>
      </c>
      <c r="C22" s="49"/>
      <c r="D22" s="50"/>
      <c r="E22" s="51"/>
      <c r="F22" s="51"/>
      <c r="G22" s="52"/>
      <c r="H22" s="53">
        <f>IF(A22="","",VLOOKUP(A22,Lonearter!$A$4:$F$500,4))</f>
      </c>
      <c r="I22" s="54"/>
      <c r="J22" s="55"/>
    </row>
    <row r="23" spans="1:10" ht="12.75">
      <c r="A23" s="47"/>
      <c r="B23" s="48">
        <f>IF(A23="","",VLOOKUP(A23,Lonearter!$A$4:$F$500,3))</f>
      </c>
      <c r="C23" s="49"/>
      <c r="D23" s="50"/>
      <c r="E23" s="51"/>
      <c r="F23" s="51"/>
      <c r="G23" s="52"/>
      <c r="H23" s="53">
        <f>IF(A23="","",VLOOKUP(A23,Lonearter!$A$4:$F$500,4))</f>
      </c>
      <c r="I23" s="54"/>
      <c r="J23" s="55"/>
    </row>
    <row r="24" spans="1:10" ht="12.75">
      <c r="A24" s="47"/>
      <c r="B24" s="48">
        <f>IF(A24="","",VLOOKUP(A24,Lonearter!$A$4:$F$500,3))</f>
      </c>
      <c r="C24" s="49"/>
      <c r="D24" s="50"/>
      <c r="E24" s="51"/>
      <c r="F24" s="51"/>
      <c r="G24" s="52"/>
      <c r="H24" s="53">
        <f>IF(A24="","",VLOOKUP(A24,Lonearter!$A$4:$F$500,4))</f>
      </c>
      <c r="I24" s="54"/>
      <c r="J24" s="55"/>
    </row>
    <row r="25" spans="1:10" ht="12.75">
      <c r="A25" s="47"/>
      <c r="B25" s="48">
        <f>IF(A25="","",VLOOKUP(A25,Lonearter!$A$4:$F$500,3))</f>
      </c>
      <c r="C25" s="49"/>
      <c r="D25" s="50"/>
      <c r="E25" s="51"/>
      <c r="F25" s="51"/>
      <c r="G25" s="52"/>
      <c r="H25" s="53">
        <f>IF(A25="","",VLOOKUP(A25,Lonearter!$A$4:$F$500,4))</f>
      </c>
      <c r="I25" s="54"/>
      <c r="J25" s="55"/>
    </row>
    <row r="26" spans="1:10" ht="12.75">
      <c r="A26" s="47"/>
      <c r="B26" s="48">
        <f>IF(A26="","",VLOOKUP(A26,Lonearter!$A$4:$F$500,3))</f>
      </c>
      <c r="C26" s="49"/>
      <c r="D26" s="50"/>
      <c r="E26" s="51"/>
      <c r="F26" s="51"/>
      <c r="G26" s="52"/>
      <c r="H26" s="53">
        <f>IF(A26="","",VLOOKUP(A26,Lonearter!$A$4:$F$500,4))</f>
      </c>
      <c r="I26" s="54"/>
      <c r="J26" s="55"/>
    </row>
    <row r="27" spans="1:10" ht="12.75">
      <c r="A27" s="47"/>
      <c r="B27" s="48">
        <f>IF(A27="","",VLOOKUP(A27,Lonearter!$A$4:$F$500,3))</f>
      </c>
      <c r="C27" s="49"/>
      <c r="D27" s="50"/>
      <c r="E27" s="51"/>
      <c r="F27" s="51"/>
      <c r="G27" s="52"/>
      <c r="H27" s="53">
        <f>IF(A27="","",VLOOKUP(A27,Lonearter!$A$4:$F$500,4))</f>
      </c>
      <c r="I27" s="54"/>
      <c r="J27" s="55"/>
    </row>
    <row r="28" spans="1:10" ht="12.75">
      <c r="A28" s="47"/>
      <c r="B28" s="48">
        <f>IF(A28="","",VLOOKUP(A28,Lonearter!$A$4:$F$500,3))</f>
      </c>
      <c r="C28" s="49"/>
      <c r="D28" s="50"/>
      <c r="E28" s="51"/>
      <c r="F28" s="51"/>
      <c r="G28" s="52"/>
      <c r="H28" s="53">
        <f>IF(A28="","",VLOOKUP(A28,Lonearter!$A$4:$F$500,4))</f>
      </c>
      <c r="I28" s="54"/>
      <c r="J28" s="55"/>
    </row>
    <row r="29" spans="1:10" ht="12.75">
      <c r="A29" s="47"/>
      <c r="B29" s="48">
        <f>IF(A29="","",VLOOKUP(A29,Lonearter!$A$4:$F$500,3))</f>
      </c>
      <c r="C29" s="49"/>
      <c r="D29" s="50"/>
      <c r="E29" s="51"/>
      <c r="F29" s="51"/>
      <c r="G29" s="52"/>
      <c r="H29" s="53">
        <f>IF(A29="","",VLOOKUP(A29,Lonearter!$A$4:$F$500,4))</f>
      </c>
      <c r="I29" s="54"/>
      <c r="J29" s="55"/>
    </row>
    <row r="30" spans="1:10" ht="12.75">
      <c r="A30" s="47"/>
      <c r="B30" s="48">
        <f>IF(A30="","",VLOOKUP(A30,Lonearter!$A$4:$F$500,3))</f>
      </c>
      <c r="C30" s="49"/>
      <c r="D30" s="50"/>
      <c r="E30" s="51"/>
      <c r="F30" s="51"/>
      <c r="G30" s="52"/>
      <c r="H30" s="53">
        <f>IF(A30="","",VLOOKUP(A30,Lonearter!$A$4:$F$500,4))</f>
      </c>
      <c r="I30" s="54"/>
      <c r="J30" s="55"/>
    </row>
    <row r="31" spans="1:10" ht="12.75">
      <c r="A31" s="47"/>
      <c r="B31" s="48">
        <f>IF(A31="","",VLOOKUP(A31,Lonearter!$A$4:$F$500,3))</f>
      </c>
      <c r="C31" s="49"/>
      <c r="D31" s="50"/>
      <c r="E31" s="51"/>
      <c r="F31" s="51"/>
      <c r="G31" s="52"/>
      <c r="H31" s="53">
        <f>IF(A31="","",VLOOKUP(A31,Lonearter!$A$4:$F$500,4))</f>
      </c>
      <c r="I31" s="54"/>
      <c r="J31" s="55"/>
    </row>
    <row r="32" spans="1:10" ht="12.75">
      <c r="A32" s="47"/>
      <c r="B32" s="48">
        <f>IF(A32="","",VLOOKUP(A32,Lonearter!$A$4:$F$500,3))</f>
      </c>
      <c r="C32" s="49"/>
      <c r="D32" s="50"/>
      <c r="E32" s="51"/>
      <c r="F32" s="51"/>
      <c r="G32" s="52"/>
      <c r="H32" s="53">
        <f>IF(A32="","",VLOOKUP(A32,Lonearter!$A$4:$F$500,4))</f>
      </c>
      <c r="I32" s="54"/>
      <c r="J32" s="55"/>
    </row>
    <row r="33" spans="1:10" ht="12.75">
      <c r="A33" s="47"/>
      <c r="B33" s="48">
        <f>IF(A33="","",VLOOKUP(A33,Lonearter!$A$4:$F$500,3))</f>
      </c>
      <c r="C33" s="49"/>
      <c r="D33" s="50"/>
      <c r="E33" s="51"/>
      <c r="F33" s="51"/>
      <c r="G33" s="52"/>
      <c r="H33" s="53">
        <f>IF(A33="","",VLOOKUP(A33,Lonearter!$A$4:$F$500,4))</f>
      </c>
      <c r="I33" s="54"/>
      <c r="J33" s="55"/>
    </row>
    <row r="34" spans="1:10" ht="12.75">
      <c r="A34" s="47"/>
      <c r="B34" s="48">
        <f>IF(A34="","",VLOOKUP(A34,Lonearter!$A$4:$F$500,3))</f>
      </c>
      <c r="C34" s="49"/>
      <c r="D34" s="50"/>
      <c r="E34" s="51"/>
      <c r="F34" s="51"/>
      <c r="G34" s="52"/>
      <c r="H34" s="53">
        <f>IF(A34="","",VLOOKUP(A34,Lonearter!$A$4:$F$500,4))</f>
      </c>
      <c r="I34" s="54"/>
      <c r="J34" s="55"/>
    </row>
    <row r="35" spans="1:10" ht="12.75">
      <c r="A35" s="47"/>
      <c r="B35" s="48">
        <f>IF(A35="","",VLOOKUP(A35,Lonearter!$A$4:$F$500,3))</f>
      </c>
      <c r="C35" s="49"/>
      <c r="D35" s="50"/>
      <c r="E35" s="51"/>
      <c r="F35" s="51"/>
      <c r="G35" s="52"/>
      <c r="H35" s="53">
        <f>IF(A35="","",VLOOKUP(A35,Lonearter!$A$4:$F$500,4))</f>
      </c>
      <c r="I35" s="54"/>
      <c r="J35" s="55"/>
    </row>
    <row r="36" spans="1:10" ht="12.75">
      <c r="A36" s="47"/>
      <c r="B36" s="48">
        <f>IF(A36="","",VLOOKUP(A36,Lonearter!$A$4:$F$500,3))</f>
      </c>
      <c r="C36" s="49"/>
      <c r="D36" s="50"/>
      <c r="E36" s="51"/>
      <c r="F36" s="51"/>
      <c r="G36" s="52"/>
      <c r="H36" s="53">
        <f>IF(A36="","",VLOOKUP(A36,Lonearter!$A$4:$F$500,4))</f>
      </c>
      <c r="I36" s="54"/>
      <c r="J36" s="55"/>
    </row>
    <row r="37" spans="1:10" ht="12.75">
      <c r="A37" s="47"/>
      <c r="B37" s="48">
        <f>IF(A37="","",VLOOKUP(A37,Lonearter!$A$4:$F$500,3))</f>
      </c>
      <c r="C37" s="49"/>
      <c r="D37" s="50"/>
      <c r="E37" s="51"/>
      <c r="F37" s="51"/>
      <c r="G37" s="52"/>
      <c r="H37" s="53">
        <f>IF(A37="","",VLOOKUP(A37,Lonearter!$A$4:$F$500,4))</f>
      </c>
      <c r="I37" s="54"/>
      <c r="J37" s="55"/>
    </row>
    <row r="38" spans="1:10" ht="12.75">
      <c r="A38" s="47"/>
      <c r="B38" s="48">
        <f>IF(A38="","",VLOOKUP(A38,Lonearter!$A$4:$F$500,3))</f>
      </c>
      <c r="C38" s="49"/>
      <c r="D38" s="50"/>
      <c r="E38" s="51"/>
      <c r="F38" s="51"/>
      <c r="G38" s="52"/>
      <c r="H38" s="53">
        <f>IF(A38="","",VLOOKUP(A38,Lonearter!$A$4:$F$500,4))</f>
      </c>
      <c r="I38" s="54"/>
      <c r="J38" s="55"/>
    </row>
    <row r="39" spans="1:10" ht="12.75">
      <c r="A39" s="47"/>
      <c r="B39" s="48">
        <f>IF(A39="","",VLOOKUP(A39,Lonearter!$A$4:$F$500,3))</f>
      </c>
      <c r="C39" s="49"/>
      <c r="D39" s="50"/>
      <c r="E39" s="51"/>
      <c r="F39" s="51"/>
      <c r="G39" s="52"/>
      <c r="H39" s="53">
        <f>IF(A39="","",VLOOKUP(A39,Lonearter!$A$4:$F$500,4))</f>
      </c>
      <c r="I39" s="54"/>
      <c r="J39" s="55"/>
    </row>
    <row r="40" spans="1:10" ht="12.75">
      <c r="A40" s="47"/>
      <c r="B40" s="48">
        <f>IF(A40="","",VLOOKUP(A40,Lonearter!$A$4:$F$500,3))</f>
      </c>
      <c r="C40" s="49"/>
      <c r="D40" s="50"/>
      <c r="E40" s="51"/>
      <c r="F40" s="51"/>
      <c r="G40" s="52"/>
      <c r="H40" s="53">
        <f>IF(A40="","",VLOOKUP(A40,Lonearter!$A$4:$F$500,4))</f>
      </c>
      <c r="I40" s="54"/>
      <c r="J40" s="55"/>
    </row>
    <row r="41" spans="1:10" ht="12.75">
      <c r="A41" s="47"/>
      <c r="B41" s="48">
        <f>IF(A41="","",VLOOKUP(A41,Lonearter!$A$4:$F$500,3))</f>
      </c>
      <c r="C41" s="49"/>
      <c r="D41" s="50"/>
      <c r="E41" s="51"/>
      <c r="F41" s="51"/>
      <c r="G41" s="52"/>
      <c r="H41" s="53">
        <f>IF(A41="","",VLOOKUP(A41,Lonearter!$A$4:$F$500,4))</f>
      </c>
      <c r="I41" s="54"/>
      <c r="J41" s="55"/>
    </row>
    <row r="42" spans="1:10" ht="12.75">
      <c r="A42" s="56"/>
      <c r="B42" s="57">
        <f>IF(A42="","",VLOOKUP(A42,Lonearter!$A$4:$F$500,3))</f>
      </c>
      <c r="C42" s="58"/>
      <c r="D42" s="59"/>
      <c r="E42" s="60"/>
      <c r="F42" s="60"/>
      <c r="G42" s="61"/>
      <c r="H42" s="62">
        <f>IF(A42="","",VLOOKUP(A42,Lonearter!$A$4:$F$500,4))</f>
      </c>
      <c r="I42" s="63"/>
      <c r="J42" s="64"/>
    </row>
    <row r="44" spans="1:10" ht="12.75">
      <c r="A44" s="65" t="s">
        <v>50</v>
      </c>
      <c r="B44" s="65"/>
      <c r="C44" s="66" t="s">
        <v>51</v>
      </c>
      <c r="D44" s="66"/>
      <c r="E44" s="67" t="s">
        <v>52</v>
      </c>
      <c r="F44" s="67"/>
      <c r="G44" s="68"/>
      <c r="H44" s="67" t="s">
        <v>53</v>
      </c>
      <c r="I44" s="67"/>
      <c r="J44" s="69" t="s">
        <v>46</v>
      </c>
    </row>
    <row r="45" spans="1:10" ht="12.75">
      <c r="A45" s="70">
        <v>0</v>
      </c>
      <c r="B45" s="70"/>
      <c r="C45" s="71">
        <v>0</v>
      </c>
      <c r="D45" s="71"/>
      <c r="E45" s="72">
        <v>0.22</v>
      </c>
      <c r="F45" s="72"/>
      <c r="H45" s="73">
        <f>J45+H49-J47</f>
        <v>0</v>
      </c>
      <c r="I45" s="73"/>
      <c r="J45" s="74">
        <f>SUM(J12:J42)-H49-J47-J51</f>
        <v>0</v>
      </c>
    </row>
    <row r="46" spans="1:10" ht="12.75">
      <c r="A46" s="75" t="s">
        <v>54</v>
      </c>
      <c r="B46" s="75"/>
      <c r="C46" s="76" t="s">
        <v>55</v>
      </c>
      <c r="D46" s="76"/>
      <c r="E46" s="76"/>
      <c r="F46" s="76"/>
      <c r="H46" s="76" t="s">
        <v>56</v>
      </c>
      <c r="I46" s="76"/>
      <c r="J46" s="77" t="s">
        <v>48</v>
      </c>
    </row>
    <row r="47" spans="1:10" ht="12.75">
      <c r="A47" s="70">
        <v>25</v>
      </c>
      <c r="B47" s="70"/>
      <c r="C47" s="71">
        <v>0</v>
      </c>
      <c r="D47" s="71"/>
      <c r="E47" s="72"/>
      <c r="F47" s="72"/>
      <c r="H47" s="73">
        <f>ROUNDDOWN(H45*E49,0)</f>
        <v>0</v>
      </c>
      <c r="I47" s="73"/>
      <c r="J47" s="74">
        <f>SUMIF(E12:E42,J46,J12:J42)</f>
        <v>0</v>
      </c>
    </row>
    <row r="48" spans="1:10" ht="12.75">
      <c r="A48" s="75" t="s">
        <v>57</v>
      </c>
      <c r="B48" s="75"/>
      <c r="C48" s="76" t="s">
        <v>58</v>
      </c>
      <c r="D48" s="76"/>
      <c r="E48" s="76" t="s">
        <v>56</v>
      </c>
      <c r="F48" s="76"/>
      <c r="H48" s="76" t="s">
        <v>47</v>
      </c>
      <c r="I48" s="76"/>
      <c r="J48" s="77" t="s">
        <v>52</v>
      </c>
    </row>
    <row r="49" spans="1:10" ht="12.75">
      <c r="A49" s="70">
        <v>0</v>
      </c>
      <c r="B49" s="70"/>
      <c r="C49" s="71">
        <v>0</v>
      </c>
      <c r="D49" s="71"/>
      <c r="E49" s="72">
        <v>0.31420000000000003</v>
      </c>
      <c r="F49" s="72"/>
      <c r="H49" s="71">
        <f>SUMIF(E12:E42,H48,J12:J42)</f>
        <v>0</v>
      </c>
      <c r="I49" s="71"/>
      <c r="J49" s="78">
        <f>ROUNDDOWN(H45*E45,0)</f>
        <v>0</v>
      </c>
    </row>
    <row r="50" spans="1:10" ht="12.75">
      <c r="A50" s="79" t="s">
        <v>59</v>
      </c>
      <c r="B50" s="79"/>
      <c r="C50" s="76" t="s">
        <v>60</v>
      </c>
      <c r="D50" s="76"/>
      <c r="E50" s="76" t="s">
        <v>61</v>
      </c>
      <c r="F50" s="76"/>
      <c r="H50" s="76" t="s">
        <v>62</v>
      </c>
      <c r="I50" s="76"/>
      <c r="J50" s="77" t="s">
        <v>63</v>
      </c>
    </row>
    <row r="51" spans="1:10" ht="12.75">
      <c r="A51" s="80">
        <v>0</v>
      </c>
      <c r="B51" s="80"/>
      <c r="C51" s="71">
        <v>0</v>
      </c>
      <c r="D51" s="71"/>
      <c r="E51" s="72">
        <v>0.12</v>
      </c>
      <c r="F51" s="72"/>
      <c r="H51" s="71">
        <v>0</v>
      </c>
      <c r="I51" s="71"/>
      <c r="J51" s="74">
        <f>SUMIF(E12:E42,"Netto",J12:J42)</f>
        <v>0</v>
      </c>
    </row>
    <row r="52" spans="1:10" ht="12.75">
      <c r="A52" s="81"/>
      <c r="J52" s="82"/>
    </row>
    <row r="53" spans="1:10" ht="12.75">
      <c r="A53" s="83" t="s">
        <v>64</v>
      </c>
      <c r="B53" s="83"/>
      <c r="C53" s="84" t="s">
        <v>65</v>
      </c>
      <c r="D53" s="84"/>
      <c r="E53" s="84" t="s">
        <v>66</v>
      </c>
      <c r="F53" s="84"/>
      <c r="G53" s="85" t="s">
        <v>67</v>
      </c>
      <c r="H53" s="85"/>
      <c r="J53" s="77" t="s">
        <v>68</v>
      </c>
    </row>
    <row r="54" spans="1:10" ht="12.75">
      <c r="A54" s="86">
        <v>0</v>
      </c>
      <c r="B54" s="86"/>
      <c r="C54" s="87">
        <v>0</v>
      </c>
      <c r="D54" s="87"/>
      <c r="E54" s="87">
        <v>0</v>
      </c>
      <c r="F54" s="87"/>
      <c r="G54" s="88">
        <v>0</v>
      </c>
      <c r="H54" s="88"/>
      <c r="I54" s="89">
        <f>J45-J49+J51</f>
        <v>0</v>
      </c>
      <c r="J54" s="89"/>
    </row>
    <row r="56" spans="1:10" ht="12.75">
      <c r="A56" s="90" t="s">
        <v>69</v>
      </c>
      <c r="B56" s="90"/>
      <c r="C56" s="90"/>
      <c r="D56" s="90" t="s">
        <v>70</v>
      </c>
      <c r="E56" s="90"/>
      <c r="F56" s="90" t="s">
        <v>11</v>
      </c>
      <c r="G56" s="90"/>
      <c r="H56" s="90"/>
      <c r="I56" s="90" t="s">
        <v>71</v>
      </c>
      <c r="J56" s="90"/>
    </row>
    <row r="57" spans="1:10" ht="12.75">
      <c r="A57" s="91" t="str">
        <f>Meny!$B$6</f>
        <v>arbetsgatan</v>
      </c>
      <c r="D57" s="91" t="str">
        <f>Meny!$B$9</f>
        <v>099-999 999</v>
      </c>
      <c r="F57" s="26" t="str">
        <f>Meny!$B$10</f>
        <v>info@foretaget.se</v>
      </c>
      <c r="G57" s="26"/>
      <c r="I57" s="26" t="str">
        <f>Meny!$B$11</f>
        <v>9999999-9999</v>
      </c>
      <c r="J57" s="26"/>
    </row>
    <row r="58" spans="1:9" ht="12.75">
      <c r="A58" s="91" t="str">
        <f>Meny!$B$8</f>
        <v>999 99 Arbetsbyn</v>
      </c>
      <c r="I58" s="92"/>
    </row>
    <row r="59" spans="6:10" ht="12.75">
      <c r="F59" s="93" t="s">
        <v>72</v>
      </c>
      <c r="G59" s="93"/>
      <c r="H59" s="93"/>
      <c r="I59" s="93"/>
      <c r="J59" s="93"/>
    </row>
  </sheetData>
  <sheetProtection selectLockedCells="1" selectUnlockedCells="1"/>
  <mergeCells count="86">
    <mergeCell ref="A1:F1"/>
    <mergeCell ref="G1:J1"/>
    <mergeCell ref="C5:E5"/>
    <mergeCell ref="G5:J5"/>
    <mergeCell ref="G6:J6"/>
    <mergeCell ref="C7:E7"/>
    <mergeCell ref="G7:J7"/>
    <mergeCell ref="D8:E8"/>
    <mergeCell ref="H8:J8"/>
    <mergeCell ref="G9:J9"/>
    <mergeCell ref="B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B47"/>
    <mergeCell ref="C47:D47"/>
    <mergeCell ref="E47:F47"/>
    <mergeCell ref="H47:I47"/>
    <mergeCell ref="A48:B48"/>
    <mergeCell ref="C48:D48"/>
    <mergeCell ref="E48:F48"/>
    <mergeCell ref="H48:I48"/>
    <mergeCell ref="A49:B49"/>
    <mergeCell ref="C49:D49"/>
    <mergeCell ref="E49:F49"/>
    <mergeCell ref="H49:I49"/>
    <mergeCell ref="A50:B50"/>
    <mergeCell ref="C50:D50"/>
    <mergeCell ref="E50:F50"/>
    <mergeCell ref="H50:I50"/>
    <mergeCell ref="A51:B51"/>
    <mergeCell ref="C51:D51"/>
    <mergeCell ref="E51:F51"/>
    <mergeCell ref="H51:I51"/>
    <mergeCell ref="A53:B53"/>
    <mergeCell ref="C53:D53"/>
    <mergeCell ref="E53:F53"/>
    <mergeCell ref="G53:H53"/>
    <mergeCell ref="A54:B54"/>
    <mergeCell ref="C54:D54"/>
    <mergeCell ref="E54:F54"/>
    <mergeCell ref="G54:H54"/>
    <mergeCell ref="I54:J54"/>
    <mergeCell ref="F57:G57"/>
    <mergeCell ref="I57:J57"/>
    <mergeCell ref="F59:J59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140625" style="0" customWidth="1"/>
    <col min="4" max="4" width="8.421875" style="0" customWidth="1"/>
    <col min="5" max="5" width="10.28125" style="0" customWidth="1"/>
    <col min="6" max="6" width="8.8515625" style="0" customWidth="1"/>
    <col min="7" max="7" width="8.00390625" style="0" customWidth="1"/>
    <col min="8" max="8" width="7.28125" style="0" customWidth="1"/>
    <col min="10" max="10" width="13.28125" style="0" customWidth="1"/>
  </cols>
  <sheetData>
    <row r="1" spans="1:10" ht="12.75">
      <c r="A1" s="24" t="str">
        <f>Meny!$B$5</f>
        <v>Arbetsgivare</v>
      </c>
      <c r="B1" s="24"/>
      <c r="C1" s="24"/>
      <c r="D1" s="24"/>
      <c r="E1" s="24"/>
      <c r="F1" s="24"/>
      <c r="G1" s="25" t="s">
        <v>31</v>
      </c>
      <c r="H1" s="25"/>
      <c r="I1" s="25"/>
      <c r="J1" s="25"/>
    </row>
    <row r="4" ht="9" customHeight="1"/>
    <row r="5" spans="1:10" ht="12.75">
      <c r="A5" s="23" t="s">
        <v>32</v>
      </c>
      <c r="C5" s="26">
        <v>567</v>
      </c>
      <c r="D5" s="26"/>
      <c r="E5" s="26"/>
      <c r="G5" s="27" t="s">
        <v>33</v>
      </c>
      <c r="H5" s="27"/>
      <c r="I5" s="27"/>
      <c r="J5" s="27"/>
    </row>
    <row r="6" spans="1:10" ht="12.75">
      <c r="A6" s="23" t="s">
        <v>4</v>
      </c>
      <c r="C6" s="28">
        <f>Meny!$F$5</f>
        <v>44927</v>
      </c>
      <c r="D6" s="29" t="s">
        <v>5</v>
      </c>
      <c r="E6" s="30">
        <f>Meny!$H$5</f>
        <v>44957</v>
      </c>
      <c r="G6" s="31" t="s">
        <v>34</v>
      </c>
      <c r="H6" s="31"/>
      <c r="I6" s="31"/>
      <c r="J6" s="31"/>
    </row>
    <row r="7" spans="1:10" ht="12.75">
      <c r="A7" s="23" t="s">
        <v>7</v>
      </c>
      <c r="C7" s="32">
        <f>Meny!$F$6</f>
        <v>44982</v>
      </c>
      <c r="D7" s="32"/>
      <c r="E7" s="32"/>
      <c r="G7" s="31" t="s">
        <v>35</v>
      </c>
      <c r="H7" s="31"/>
      <c r="I7" s="31"/>
      <c r="J7" s="31"/>
    </row>
    <row r="8" spans="1:10" ht="12.75">
      <c r="A8" s="23"/>
      <c r="C8" s="33"/>
      <c r="D8" s="34"/>
      <c r="E8" s="34"/>
      <c r="G8" t="s">
        <v>36</v>
      </c>
      <c r="H8" s="26" t="s">
        <v>37</v>
      </c>
      <c r="I8" s="26"/>
      <c r="J8" s="26"/>
    </row>
    <row r="9" spans="7:10" ht="12.75">
      <c r="G9" s="31" t="s">
        <v>38</v>
      </c>
      <c r="H9" s="31"/>
      <c r="I9" s="31"/>
      <c r="J9" s="31"/>
    </row>
    <row r="11" spans="1:10" ht="13.5" customHeight="1">
      <c r="A11" s="35" t="s">
        <v>39</v>
      </c>
      <c r="B11" s="36" t="s">
        <v>40</v>
      </c>
      <c r="C11" s="37"/>
      <c r="D11" s="37"/>
      <c r="E11" s="36" t="s">
        <v>41</v>
      </c>
      <c r="F11" s="37"/>
      <c r="G11" s="38" t="s">
        <v>42</v>
      </c>
      <c r="H11" s="36" t="s">
        <v>43</v>
      </c>
      <c r="I11" s="36" t="s">
        <v>44</v>
      </c>
      <c r="J11" s="39" t="s">
        <v>45</v>
      </c>
    </row>
    <row r="12" spans="1:10" ht="13.5" customHeight="1">
      <c r="A12" s="40">
        <v>1101</v>
      </c>
      <c r="B12" s="41" t="str">
        <f>IF(A12="","",VLOOKUP(A12,Lonearter!$A$4:$F$500,3))</f>
        <v>Månadslön</v>
      </c>
      <c r="C12" s="41"/>
      <c r="D12" s="41"/>
      <c r="E12" s="42" t="s">
        <v>46</v>
      </c>
      <c r="F12" s="42"/>
      <c r="G12" s="43">
        <v>168</v>
      </c>
      <c r="H12" s="44" t="str">
        <f>IF(A12="","",VLOOKUP(A12,Lonearter!$A$4:$F$500,4))</f>
        <v>Tim</v>
      </c>
      <c r="I12" s="45"/>
      <c r="J12" s="46">
        <v>0</v>
      </c>
    </row>
    <row r="13" spans="1:10" ht="12.75">
      <c r="A13" s="47">
        <v>2101</v>
      </c>
      <c r="B13" s="48" t="str">
        <f>IF(A13="","",VLOOKUP(A13,Lonearter!$A$4:$F$500,3))</f>
        <v>Bilförmån</v>
      </c>
      <c r="C13" s="49"/>
      <c r="D13" s="50"/>
      <c r="E13" s="51" t="s">
        <v>47</v>
      </c>
      <c r="F13" s="51"/>
      <c r="G13" s="52"/>
      <c r="H13" s="53">
        <f>IF(A13="","",VLOOKUP(A13,Lonearter!$A$4:$F$500,4))</f>
        <v>0</v>
      </c>
      <c r="I13" s="54"/>
      <c r="J13" s="55">
        <v>0</v>
      </c>
    </row>
    <row r="14" spans="1:10" ht="12.75">
      <c r="A14" s="47">
        <v>1179</v>
      </c>
      <c r="B14" s="48" t="str">
        <f>IF(A14="","",VLOOKUP(A14,Lonearter!$A$4:$F$500,3))</f>
        <v>Övrigt avdrag, brutto</v>
      </c>
      <c r="C14" s="49"/>
      <c r="D14" s="50"/>
      <c r="E14" s="51" t="s">
        <v>48</v>
      </c>
      <c r="F14" s="51"/>
      <c r="G14" s="52"/>
      <c r="H14" s="53" t="str">
        <f>IF(A14="","",VLOOKUP(A14,Lonearter!$A$4:$F$500,4))</f>
        <v>Kr</v>
      </c>
      <c r="I14" s="54"/>
      <c r="J14" s="55">
        <v>0</v>
      </c>
    </row>
    <row r="15" spans="1:10" ht="12.75">
      <c r="A15" s="47">
        <v>1234</v>
      </c>
      <c r="B15" s="48" t="str">
        <f>IF(A15="","",VLOOKUP(A15,Lonearter!$A$4:$F$500,3))</f>
        <v>Milersättning, skattefri enl. schablon</v>
      </c>
      <c r="C15" s="49"/>
      <c r="D15" s="50"/>
      <c r="E15" s="51" t="s">
        <v>49</v>
      </c>
      <c r="F15" s="51"/>
      <c r="G15" s="52">
        <v>100</v>
      </c>
      <c r="H15" s="53" t="str">
        <f>IF(A15="","",VLOOKUP(A15,Lonearter!$A$4:$F$500,4))</f>
        <v>Km</v>
      </c>
      <c r="I15" s="54">
        <v>18.5</v>
      </c>
      <c r="J15" s="55">
        <v>0</v>
      </c>
    </row>
    <row r="16" spans="1:10" ht="12.75">
      <c r="A16" s="47"/>
      <c r="B16" s="48">
        <f>IF(A16="","",VLOOKUP(A16,Lonearter!$A$4:$F$500,3))</f>
      </c>
      <c r="C16" s="49"/>
      <c r="D16" s="50"/>
      <c r="E16" s="51"/>
      <c r="F16" s="51"/>
      <c r="G16" s="52"/>
      <c r="H16" s="53">
        <f>IF(A16="","",VLOOKUP(A16,Lonearter!$A$4:$F$500,4))</f>
      </c>
      <c r="I16" s="54"/>
      <c r="J16" s="55"/>
    </row>
    <row r="17" spans="1:10" ht="12.75">
      <c r="A17" s="47"/>
      <c r="B17" s="48">
        <f>IF(A17="","",VLOOKUP(A17,Lonearter!$A$4:$F$500,3))</f>
      </c>
      <c r="C17" s="49"/>
      <c r="D17" s="50"/>
      <c r="E17" s="51"/>
      <c r="F17" s="51"/>
      <c r="G17" s="52"/>
      <c r="H17" s="53">
        <f>IF(A17="","",VLOOKUP(A17,Lonearter!$A$4:$F$500,4))</f>
      </c>
      <c r="I17" s="54"/>
      <c r="J17" s="55"/>
    </row>
    <row r="18" spans="1:10" ht="12.75">
      <c r="A18" s="47"/>
      <c r="B18" s="48">
        <f>IF(A18="","",VLOOKUP(A18,Lonearter!$A$4:$F$500,3))</f>
      </c>
      <c r="C18" s="49"/>
      <c r="D18" s="50"/>
      <c r="E18" s="51"/>
      <c r="F18" s="51"/>
      <c r="G18" s="52"/>
      <c r="H18" s="53">
        <f>IF(A18="","",VLOOKUP(A18,Lonearter!$A$4:$F$500,4))</f>
      </c>
      <c r="I18" s="54"/>
      <c r="J18" s="55"/>
    </row>
    <row r="19" spans="1:10" ht="12.75">
      <c r="A19" s="47"/>
      <c r="B19" s="48">
        <f>IF(A19="","",VLOOKUP(A19,Lonearter!$A$4:$F$500,3))</f>
      </c>
      <c r="C19" s="49"/>
      <c r="D19" s="50"/>
      <c r="E19" s="51"/>
      <c r="F19" s="51"/>
      <c r="G19" s="52"/>
      <c r="H19" s="53">
        <f>IF(A19="","",VLOOKUP(A19,Lonearter!$A$4:$F$500,4))</f>
      </c>
      <c r="I19" s="54"/>
      <c r="J19" s="55"/>
    </row>
    <row r="20" spans="1:10" ht="12.75">
      <c r="A20" s="47"/>
      <c r="B20" s="48">
        <f>IF(A20="","",VLOOKUP(A20,Lonearter!$A$4:$F$500,3))</f>
      </c>
      <c r="C20" s="49"/>
      <c r="D20" s="50"/>
      <c r="E20" s="51"/>
      <c r="F20" s="51"/>
      <c r="G20" s="52"/>
      <c r="H20" s="53">
        <f>IF(A20="","",VLOOKUP(A20,Lonearter!$A$4:$F$500,4))</f>
      </c>
      <c r="I20" s="54"/>
      <c r="J20" s="55"/>
    </row>
    <row r="21" spans="1:10" ht="12.75">
      <c r="A21" s="47"/>
      <c r="B21" s="48">
        <f>IF(A21="","",VLOOKUP(A21,Lonearter!$A$4:$F$500,3))</f>
      </c>
      <c r="C21" s="49"/>
      <c r="D21" s="50"/>
      <c r="E21" s="51"/>
      <c r="F21" s="51"/>
      <c r="G21" s="52"/>
      <c r="H21" s="53">
        <f>IF(A21="","",VLOOKUP(A21,Lonearter!$A$4:$F$500,4))</f>
      </c>
      <c r="I21" s="54"/>
      <c r="J21" s="55"/>
    </row>
    <row r="22" spans="1:10" ht="12.75">
      <c r="A22" s="47"/>
      <c r="B22" s="48">
        <f>IF(A22="","",VLOOKUP(A22,Lonearter!$A$4:$F$500,3))</f>
      </c>
      <c r="C22" s="49"/>
      <c r="D22" s="50"/>
      <c r="E22" s="51"/>
      <c r="F22" s="51"/>
      <c r="G22" s="52"/>
      <c r="H22" s="53">
        <f>IF(A22="","",VLOOKUP(A22,Lonearter!$A$4:$F$500,4))</f>
      </c>
      <c r="I22" s="54"/>
      <c r="J22" s="55"/>
    </row>
    <row r="23" spans="1:10" ht="12.75">
      <c r="A23" s="47"/>
      <c r="B23" s="48">
        <f>IF(A23="","",VLOOKUP(A23,Lonearter!$A$4:$F$500,3))</f>
      </c>
      <c r="C23" s="49"/>
      <c r="D23" s="50"/>
      <c r="E23" s="51"/>
      <c r="F23" s="51"/>
      <c r="G23" s="52"/>
      <c r="H23" s="53">
        <f>IF(A23="","",VLOOKUP(A23,Lonearter!$A$4:$F$500,4))</f>
      </c>
      <c r="I23" s="54"/>
      <c r="J23" s="55"/>
    </row>
    <row r="24" spans="1:10" ht="12.75">
      <c r="A24" s="47"/>
      <c r="B24" s="48">
        <f>IF(A24="","",VLOOKUP(A24,Lonearter!$A$4:$F$500,3))</f>
      </c>
      <c r="C24" s="49"/>
      <c r="D24" s="50"/>
      <c r="E24" s="51"/>
      <c r="F24" s="51"/>
      <c r="G24" s="52"/>
      <c r="H24" s="53">
        <f>IF(A24="","",VLOOKUP(A24,Lonearter!$A$4:$F$500,4))</f>
      </c>
      <c r="I24" s="54"/>
      <c r="J24" s="55"/>
    </row>
    <row r="25" spans="1:10" ht="12.75">
      <c r="A25" s="47"/>
      <c r="B25" s="48">
        <f>IF(A25="","",VLOOKUP(A25,Lonearter!$A$4:$F$500,3))</f>
      </c>
      <c r="C25" s="49"/>
      <c r="D25" s="50"/>
      <c r="E25" s="51"/>
      <c r="F25" s="51"/>
      <c r="G25" s="52"/>
      <c r="H25" s="53">
        <f>IF(A25="","",VLOOKUP(A25,Lonearter!$A$4:$F$500,4))</f>
      </c>
      <c r="I25" s="54"/>
      <c r="J25" s="55"/>
    </row>
    <row r="26" spans="1:10" ht="12.75">
      <c r="A26" s="47"/>
      <c r="B26" s="48">
        <f>IF(A26="","",VLOOKUP(A26,Lonearter!$A$4:$F$500,3))</f>
      </c>
      <c r="C26" s="49"/>
      <c r="D26" s="50"/>
      <c r="E26" s="51"/>
      <c r="F26" s="51"/>
      <c r="G26" s="52"/>
      <c r="H26" s="53">
        <f>IF(A26="","",VLOOKUP(A26,Lonearter!$A$4:$F$500,4))</f>
      </c>
      <c r="I26" s="54"/>
      <c r="J26" s="55"/>
    </row>
    <row r="27" spans="1:10" ht="12.75">
      <c r="A27" s="47"/>
      <c r="B27" s="48">
        <f>IF(A27="","",VLOOKUP(A27,Lonearter!$A$4:$F$500,3))</f>
      </c>
      <c r="C27" s="49"/>
      <c r="D27" s="50"/>
      <c r="E27" s="51"/>
      <c r="F27" s="51"/>
      <c r="G27" s="52"/>
      <c r="H27" s="53">
        <f>IF(A27="","",VLOOKUP(A27,Lonearter!$A$4:$F$500,4))</f>
      </c>
      <c r="I27" s="54"/>
      <c r="J27" s="55"/>
    </row>
    <row r="28" spans="1:10" ht="12.75">
      <c r="A28" s="47"/>
      <c r="B28" s="48">
        <f>IF(A28="","",VLOOKUP(A28,Lonearter!$A$4:$F$500,3))</f>
      </c>
      <c r="C28" s="49"/>
      <c r="D28" s="50"/>
      <c r="E28" s="51"/>
      <c r="F28" s="51"/>
      <c r="G28" s="52"/>
      <c r="H28" s="53">
        <f>IF(A28="","",VLOOKUP(A28,Lonearter!$A$4:$F$500,4))</f>
      </c>
      <c r="I28" s="54"/>
      <c r="J28" s="55"/>
    </row>
    <row r="29" spans="1:10" ht="12.75">
      <c r="A29" s="47"/>
      <c r="B29" s="48">
        <f>IF(A29="","",VLOOKUP(A29,Lonearter!$A$4:$F$500,3))</f>
      </c>
      <c r="C29" s="49"/>
      <c r="D29" s="50"/>
      <c r="E29" s="51"/>
      <c r="F29" s="51"/>
      <c r="G29" s="52"/>
      <c r="H29" s="53">
        <f>IF(A29="","",VLOOKUP(A29,Lonearter!$A$4:$F$500,4))</f>
      </c>
      <c r="I29" s="54"/>
      <c r="J29" s="55"/>
    </row>
    <row r="30" spans="1:10" ht="12.75">
      <c r="A30" s="47"/>
      <c r="B30" s="48">
        <f>IF(A30="","",VLOOKUP(A30,Lonearter!$A$4:$F$500,3))</f>
      </c>
      <c r="C30" s="49"/>
      <c r="D30" s="50"/>
      <c r="E30" s="51"/>
      <c r="F30" s="51"/>
      <c r="G30" s="52"/>
      <c r="H30" s="53">
        <f>IF(A30="","",VLOOKUP(A30,Lonearter!$A$4:$F$500,4))</f>
      </c>
      <c r="I30" s="54"/>
      <c r="J30" s="55"/>
    </row>
    <row r="31" spans="1:10" ht="12.75">
      <c r="A31" s="47"/>
      <c r="B31" s="48">
        <f>IF(A31="","",VLOOKUP(A31,Lonearter!$A$4:$F$500,3))</f>
      </c>
      <c r="C31" s="49"/>
      <c r="D31" s="50"/>
      <c r="E31" s="51"/>
      <c r="F31" s="51"/>
      <c r="G31" s="52"/>
      <c r="H31" s="53">
        <f>IF(A31="","",VLOOKUP(A31,Lonearter!$A$4:$F$500,4))</f>
      </c>
      <c r="I31" s="54"/>
      <c r="J31" s="55"/>
    </row>
    <row r="32" spans="1:10" ht="12.75">
      <c r="A32" s="47"/>
      <c r="B32" s="48">
        <f>IF(A32="","",VLOOKUP(A32,Lonearter!$A$4:$F$500,3))</f>
      </c>
      <c r="C32" s="49"/>
      <c r="D32" s="50"/>
      <c r="E32" s="51"/>
      <c r="F32" s="51"/>
      <c r="G32" s="52"/>
      <c r="H32" s="53">
        <f>IF(A32="","",VLOOKUP(A32,Lonearter!$A$4:$F$500,4))</f>
      </c>
      <c r="I32" s="54"/>
      <c r="J32" s="55"/>
    </row>
    <row r="33" spans="1:10" ht="12.75">
      <c r="A33" s="47"/>
      <c r="B33" s="48">
        <f>IF(A33="","",VLOOKUP(A33,Lonearter!$A$4:$F$500,3))</f>
      </c>
      <c r="C33" s="49"/>
      <c r="D33" s="50"/>
      <c r="E33" s="51"/>
      <c r="F33" s="51"/>
      <c r="G33" s="52"/>
      <c r="H33" s="53">
        <f>IF(A33="","",VLOOKUP(A33,Lonearter!$A$4:$F$500,4))</f>
      </c>
      <c r="I33" s="54"/>
      <c r="J33" s="55"/>
    </row>
    <row r="34" spans="1:10" ht="12.75">
      <c r="A34" s="47"/>
      <c r="B34" s="48">
        <f>IF(A34="","",VLOOKUP(A34,Lonearter!$A$4:$F$500,3))</f>
      </c>
      <c r="C34" s="49"/>
      <c r="D34" s="50"/>
      <c r="E34" s="51"/>
      <c r="F34" s="51"/>
      <c r="G34" s="52"/>
      <c r="H34" s="53">
        <f>IF(A34="","",VLOOKUP(A34,Lonearter!$A$4:$F$500,4))</f>
      </c>
      <c r="I34" s="54"/>
      <c r="J34" s="55"/>
    </row>
    <row r="35" spans="1:10" ht="12.75">
      <c r="A35" s="47"/>
      <c r="B35" s="48">
        <f>IF(A35="","",VLOOKUP(A35,Lonearter!$A$4:$F$500,3))</f>
      </c>
      <c r="C35" s="49"/>
      <c r="D35" s="50"/>
      <c r="E35" s="51"/>
      <c r="F35" s="51"/>
      <c r="G35" s="52"/>
      <c r="H35" s="53">
        <f>IF(A35="","",VLOOKUP(A35,Lonearter!$A$4:$F$500,4))</f>
      </c>
      <c r="I35" s="54"/>
      <c r="J35" s="55"/>
    </row>
    <row r="36" spans="1:10" ht="12.75">
      <c r="A36" s="47"/>
      <c r="B36" s="48">
        <f>IF(A36="","",VLOOKUP(A36,Lonearter!$A$4:$F$500,3))</f>
      </c>
      <c r="C36" s="49"/>
      <c r="D36" s="50"/>
      <c r="E36" s="51"/>
      <c r="F36" s="51"/>
      <c r="G36" s="52"/>
      <c r="H36" s="53">
        <f>IF(A36="","",VLOOKUP(A36,Lonearter!$A$4:$F$500,4))</f>
      </c>
      <c r="I36" s="54"/>
      <c r="J36" s="55"/>
    </row>
    <row r="37" spans="1:10" ht="12.75">
      <c r="A37" s="47"/>
      <c r="B37" s="48">
        <f>IF(A37="","",VLOOKUP(A37,Lonearter!$A$4:$F$500,3))</f>
      </c>
      <c r="C37" s="49"/>
      <c r="D37" s="50"/>
      <c r="E37" s="51"/>
      <c r="F37" s="51"/>
      <c r="G37" s="52"/>
      <c r="H37" s="53">
        <f>IF(A37="","",VLOOKUP(A37,Lonearter!$A$4:$F$500,4))</f>
      </c>
      <c r="I37" s="54"/>
      <c r="J37" s="55"/>
    </row>
    <row r="38" spans="1:10" ht="12.75">
      <c r="A38" s="47"/>
      <c r="B38" s="48">
        <f>IF(A38="","",VLOOKUP(A38,Lonearter!$A$4:$F$500,3))</f>
      </c>
      <c r="C38" s="49"/>
      <c r="D38" s="50"/>
      <c r="E38" s="51"/>
      <c r="F38" s="51"/>
      <c r="G38" s="52"/>
      <c r="H38" s="53">
        <f>IF(A38="","",VLOOKUP(A38,Lonearter!$A$4:$F$500,4))</f>
      </c>
      <c r="I38" s="54"/>
      <c r="J38" s="55"/>
    </row>
    <row r="39" spans="1:10" ht="12.75">
      <c r="A39" s="47"/>
      <c r="B39" s="48">
        <f>IF(A39="","",VLOOKUP(A39,Lonearter!$A$4:$F$500,3))</f>
      </c>
      <c r="C39" s="49"/>
      <c r="D39" s="50"/>
      <c r="E39" s="51"/>
      <c r="F39" s="51"/>
      <c r="G39" s="52"/>
      <c r="H39" s="53">
        <f>IF(A39="","",VLOOKUP(A39,Lonearter!$A$4:$F$500,4))</f>
      </c>
      <c r="I39" s="54"/>
      <c r="J39" s="55"/>
    </row>
    <row r="40" spans="1:10" ht="12.75">
      <c r="A40" s="47"/>
      <c r="B40" s="48">
        <f>IF(A40="","",VLOOKUP(A40,Lonearter!$A$4:$F$500,3))</f>
      </c>
      <c r="C40" s="49"/>
      <c r="D40" s="50"/>
      <c r="E40" s="51"/>
      <c r="F40" s="51"/>
      <c r="G40" s="52"/>
      <c r="H40" s="53">
        <f>IF(A40="","",VLOOKUP(A40,Lonearter!$A$4:$F$500,4))</f>
      </c>
      <c r="I40" s="54"/>
      <c r="J40" s="55"/>
    </row>
    <row r="41" spans="1:10" ht="12.75">
      <c r="A41" s="47"/>
      <c r="B41" s="48">
        <f>IF(A41="","",VLOOKUP(A41,Lonearter!$A$4:$F$500,3))</f>
      </c>
      <c r="C41" s="49"/>
      <c r="D41" s="50"/>
      <c r="E41" s="51"/>
      <c r="F41" s="51"/>
      <c r="G41" s="52"/>
      <c r="H41" s="53">
        <f>IF(A41="","",VLOOKUP(A41,Lonearter!$A$4:$F$500,4))</f>
      </c>
      <c r="I41" s="54"/>
      <c r="J41" s="55"/>
    </row>
    <row r="42" spans="1:10" ht="12.75">
      <c r="A42" s="56"/>
      <c r="B42" s="57">
        <f>IF(A42="","",VLOOKUP(A42,Lonearter!$A$4:$F$500,3))</f>
      </c>
      <c r="C42" s="58"/>
      <c r="D42" s="59"/>
      <c r="E42" s="60"/>
      <c r="F42" s="60"/>
      <c r="G42" s="61"/>
      <c r="H42" s="62">
        <f>IF(A42="","",VLOOKUP(A42,Lonearter!$A$4:$F$500,4))</f>
      </c>
      <c r="I42" s="63"/>
      <c r="J42" s="64"/>
    </row>
    <row r="44" spans="1:10" ht="12.75">
      <c r="A44" s="65" t="s">
        <v>50</v>
      </c>
      <c r="B44" s="65"/>
      <c r="C44" s="66" t="s">
        <v>51</v>
      </c>
      <c r="D44" s="66"/>
      <c r="E44" s="67" t="s">
        <v>52</v>
      </c>
      <c r="F44" s="67"/>
      <c r="G44" s="68"/>
      <c r="H44" s="67" t="s">
        <v>53</v>
      </c>
      <c r="I44" s="67"/>
      <c r="J44" s="69" t="s">
        <v>46</v>
      </c>
    </row>
    <row r="45" spans="1:10" ht="12.75">
      <c r="A45" s="70">
        <v>0</v>
      </c>
      <c r="B45" s="70"/>
      <c r="C45" s="71">
        <v>0</v>
      </c>
      <c r="D45" s="71"/>
      <c r="E45" s="72">
        <v>0.22</v>
      </c>
      <c r="F45" s="72"/>
      <c r="H45" s="73">
        <f>J45+H49-J47</f>
        <v>0</v>
      </c>
      <c r="I45" s="73"/>
      <c r="J45" s="74">
        <f>SUM(J12:J42)-H49-J47-J51</f>
        <v>0</v>
      </c>
    </row>
    <row r="46" spans="1:10" ht="12.75">
      <c r="A46" s="75" t="s">
        <v>54</v>
      </c>
      <c r="B46" s="75"/>
      <c r="C46" s="76" t="s">
        <v>55</v>
      </c>
      <c r="D46" s="76"/>
      <c r="E46" s="76"/>
      <c r="F46" s="76"/>
      <c r="H46" s="76" t="s">
        <v>56</v>
      </c>
      <c r="I46" s="76"/>
      <c r="J46" s="77" t="s">
        <v>48</v>
      </c>
    </row>
    <row r="47" spans="1:10" ht="12.75">
      <c r="A47" s="70">
        <v>25</v>
      </c>
      <c r="B47" s="70"/>
      <c r="C47" s="71">
        <v>0</v>
      </c>
      <c r="D47" s="71"/>
      <c r="E47" s="72"/>
      <c r="F47" s="72"/>
      <c r="H47" s="73">
        <f>ROUNDDOWN(H45*E49,0)</f>
        <v>0</v>
      </c>
      <c r="I47" s="73"/>
      <c r="J47" s="74">
        <f>SUMIF(E12:E42,J46,J12:J42)</f>
        <v>0</v>
      </c>
    </row>
    <row r="48" spans="1:10" ht="12.75">
      <c r="A48" s="75" t="s">
        <v>57</v>
      </c>
      <c r="B48" s="75"/>
      <c r="C48" s="76" t="s">
        <v>58</v>
      </c>
      <c r="D48" s="76"/>
      <c r="E48" s="76" t="s">
        <v>56</v>
      </c>
      <c r="F48" s="76"/>
      <c r="H48" s="76" t="s">
        <v>47</v>
      </c>
      <c r="I48" s="76"/>
      <c r="J48" s="77" t="s">
        <v>52</v>
      </c>
    </row>
    <row r="49" spans="1:10" ht="12.75">
      <c r="A49" s="70">
        <v>0</v>
      </c>
      <c r="B49" s="70"/>
      <c r="C49" s="71">
        <v>0</v>
      </c>
      <c r="D49" s="71"/>
      <c r="E49" s="72">
        <v>0.31420000000000003</v>
      </c>
      <c r="F49" s="72"/>
      <c r="H49" s="71">
        <f>SUMIF(E12:E42,H48,J12:J42)</f>
        <v>0</v>
      </c>
      <c r="I49" s="71"/>
      <c r="J49" s="78">
        <f>ROUNDDOWN(H45*E45,0)</f>
        <v>0</v>
      </c>
    </row>
    <row r="50" spans="1:10" ht="12.75">
      <c r="A50" s="79" t="s">
        <v>59</v>
      </c>
      <c r="B50" s="79"/>
      <c r="C50" s="76" t="s">
        <v>60</v>
      </c>
      <c r="D50" s="76"/>
      <c r="E50" s="76" t="s">
        <v>61</v>
      </c>
      <c r="F50" s="76"/>
      <c r="H50" s="76" t="s">
        <v>62</v>
      </c>
      <c r="I50" s="76"/>
      <c r="J50" s="77" t="s">
        <v>63</v>
      </c>
    </row>
    <row r="51" spans="1:10" ht="12.75">
      <c r="A51" s="80">
        <v>0</v>
      </c>
      <c r="B51" s="80"/>
      <c r="C51" s="71">
        <v>0</v>
      </c>
      <c r="D51" s="71"/>
      <c r="E51" s="72">
        <v>0.12</v>
      </c>
      <c r="F51" s="72"/>
      <c r="H51" s="71">
        <v>0</v>
      </c>
      <c r="I51" s="71"/>
      <c r="J51" s="74">
        <f>SUMIF(E12:E42,"Netto",J12:J42)</f>
        <v>0</v>
      </c>
    </row>
    <row r="52" spans="1:10" ht="12.75">
      <c r="A52" s="81"/>
      <c r="J52" s="82"/>
    </row>
    <row r="53" spans="1:10" ht="12.75">
      <c r="A53" s="83" t="s">
        <v>64</v>
      </c>
      <c r="B53" s="83"/>
      <c r="C53" s="84" t="s">
        <v>65</v>
      </c>
      <c r="D53" s="84"/>
      <c r="E53" s="84" t="s">
        <v>66</v>
      </c>
      <c r="F53" s="84"/>
      <c r="G53" s="85" t="s">
        <v>67</v>
      </c>
      <c r="H53" s="85"/>
      <c r="J53" s="77" t="s">
        <v>68</v>
      </c>
    </row>
    <row r="54" spans="1:10" ht="12.75">
      <c r="A54" s="86">
        <v>0</v>
      </c>
      <c r="B54" s="86"/>
      <c r="C54" s="87">
        <v>0</v>
      </c>
      <c r="D54" s="87"/>
      <c r="E54" s="87">
        <v>0</v>
      </c>
      <c r="F54" s="87"/>
      <c r="G54" s="88">
        <v>0</v>
      </c>
      <c r="H54" s="88"/>
      <c r="I54" s="89">
        <f>J45-J49+J51</f>
        <v>0</v>
      </c>
      <c r="J54" s="89"/>
    </row>
    <row r="56" spans="1:10" ht="12.75">
      <c r="A56" s="90" t="s">
        <v>69</v>
      </c>
      <c r="B56" s="90"/>
      <c r="C56" s="90"/>
      <c r="D56" s="90" t="s">
        <v>70</v>
      </c>
      <c r="E56" s="90"/>
      <c r="F56" s="90" t="s">
        <v>11</v>
      </c>
      <c r="G56" s="90"/>
      <c r="H56" s="90"/>
      <c r="I56" s="90" t="s">
        <v>71</v>
      </c>
      <c r="J56" s="90"/>
    </row>
    <row r="57" spans="1:10" ht="12.75">
      <c r="A57" s="91" t="str">
        <f>Meny!$B$6</f>
        <v>arbetsgatan</v>
      </c>
      <c r="D57" s="91" t="str">
        <f>Meny!$B$9</f>
        <v>099-999 999</v>
      </c>
      <c r="F57" s="26" t="str">
        <f>Meny!$B$10</f>
        <v>info@foretaget.se</v>
      </c>
      <c r="G57" s="26"/>
      <c r="I57" s="26" t="str">
        <f>Meny!$B$11</f>
        <v>9999999-9999</v>
      </c>
      <c r="J57" s="26"/>
    </row>
    <row r="58" spans="1:9" ht="12.75">
      <c r="A58" s="91" t="str">
        <f>Meny!$B$8</f>
        <v>999 99 Arbetsbyn</v>
      </c>
      <c r="I58" s="92"/>
    </row>
    <row r="59" spans="6:10" ht="12.75">
      <c r="F59" s="93" t="s">
        <v>72</v>
      </c>
      <c r="G59" s="93"/>
      <c r="H59" s="93"/>
      <c r="I59" s="93"/>
      <c r="J59" s="93"/>
    </row>
  </sheetData>
  <sheetProtection selectLockedCells="1" selectUnlockedCells="1"/>
  <mergeCells count="86">
    <mergeCell ref="A1:F1"/>
    <mergeCell ref="G1:J1"/>
    <mergeCell ref="C5:E5"/>
    <mergeCell ref="G5:J5"/>
    <mergeCell ref="G6:J6"/>
    <mergeCell ref="C7:E7"/>
    <mergeCell ref="G7:J7"/>
    <mergeCell ref="D8:E8"/>
    <mergeCell ref="H8:J8"/>
    <mergeCell ref="G9:J9"/>
    <mergeCell ref="B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B47"/>
    <mergeCell ref="C47:D47"/>
    <mergeCell ref="E47:F47"/>
    <mergeCell ref="H47:I47"/>
    <mergeCell ref="A48:B48"/>
    <mergeCell ref="C48:D48"/>
    <mergeCell ref="E48:F48"/>
    <mergeCell ref="H48:I48"/>
    <mergeCell ref="A49:B49"/>
    <mergeCell ref="C49:D49"/>
    <mergeCell ref="E49:F49"/>
    <mergeCell ref="H49:I49"/>
    <mergeCell ref="A50:B50"/>
    <mergeCell ref="C50:D50"/>
    <mergeCell ref="E50:F50"/>
    <mergeCell ref="H50:I50"/>
    <mergeCell ref="A51:B51"/>
    <mergeCell ref="C51:D51"/>
    <mergeCell ref="E51:F51"/>
    <mergeCell ref="H51:I51"/>
    <mergeCell ref="A53:B53"/>
    <mergeCell ref="C53:D53"/>
    <mergeCell ref="E53:F53"/>
    <mergeCell ref="G53:H53"/>
    <mergeCell ref="A54:B54"/>
    <mergeCell ref="C54:D54"/>
    <mergeCell ref="E54:F54"/>
    <mergeCell ref="G54:H54"/>
    <mergeCell ref="I54:J54"/>
    <mergeCell ref="F57:G57"/>
    <mergeCell ref="I57:J57"/>
    <mergeCell ref="F59:J59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3"/>
  <sheetViews>
    <sheetView showGridLines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29" customWidth="1"/>
    <col min="2" max="2" width="7.421875" style="0" customWidth="1"/>
    <col min="3" max="3" width="46.421875" style="0" customWidth="1"/>
    <col min="4" max="4" width="9.421875" style="0" customWidth="1"/>
    <col min="6" max="6" width="9.8515625" style="0" customWidth="1"/>
  </cols>
  <sheetData>
    <row r="1" spans="1:6" ht="12.75">
      <c r="A1" s="94" t="s">
        <v>73</v>
      </c>
      <c r="B1" s="94"/>
      <c r="C1" s="94"/>
      <c r="D1" s="95"/>
      <c r="E1" s="95"/>
      <c r="F1" s="96"/>
    </row>
    <row r="2" spans="1:6" ht="12.75">
      <c r="A2" s="97"/>
      <c r="B2" s="98"/>
      <c r="C2" s="98"/>
      <c r="D2" s="98"/>
      <c r="E2" s="98"/>
      <c r="F2" s="99"/>
    </row>
    <row r="3" spans="1:6" ht="12.75">
      <c r="A3" s="100" t="s">
        <v>39</v>
      </c>
      <c r="B3" s="100" t="s">
        <v>74</v>
      </c>
      <c r="C3" s="101" t="s">
        <v>40</v>
      </c>
      <c r="D3" s="101" t="s">
        <v>43</v>
      </c>
      <c r="E3" s="101" t="s">
        <v>75</v>
      </c>
      <c r="F3" s="101" t="s">
        <v>76</v>
      </c>
    </row>
    <row r="4" spans="1:6" ht="12.75">
      <c r="A4">
        <v>1101</v>
      </c>
      <c r="C4" t="s">
        <v>77</v>
      </c>
      <c r="D4" t="s">
        <v>78</v>
      </c>
      <c r="E4">
        <v>7210</v>
      </c>
      <c r="F4">
        <v>7010</v>
      </c>
    </row>
    <row r="5" spans="1:6" ht="12.75">
      <c r="A5">
        <v>1103</v>
      </c>
      <c r="C5" t="s">
        <v>79</v>
      </c>
      <c r="D5" t="s">
        <v>80</v>
      </c>
      <c r="E5">
        <v>7210</v>
      </c>
      <c r="F5">
        <v>7010</v>
      </c>
    </row>
    <row r="6" spans="1:6" ht="12.75">
      <c r="A6">
        <v>1104</v>
      </c>
      <c r="C6" t="s">
        <v>81</v>
      </c>
      <c r="D6" t="s">
        <v>80</v>
      </c>
      <c r="E6">
        <v>7210</v>
      </c>
      <c r="F6">
        <v>7010</v>
      </c>
    </row>
    <row r="7" spans="1:6" ht="12.75">
      <c r="A7">
        <v>1106</v>
      </c>
      <c r="C7" t="s">
        <v>82</v>
      </c>
      <c r="D7" t="s">
        <v>78</v>
      </c>
      <c r="E7">
        <v>7210</v>
      </c>
      <c r="F7">
        <v>7010</v>
      </c>
    </row>
    <row r="8" spans="1:6" ht="12.75">
      <c r="A8">
        <v>1108</v>
      </c>
      <c r="C8" t="s">
        <v>83</v>
      </c>
      <c r="D8" t="s">
        <v>78</v>
      </c>
      <c r="E8">
        <v>7210</v>
      </c>
      <c r="F8">
        <v>7010</v>
      </c>
    </row>
    <row r="9" spans="1:6" ht="12.75">
      <c r="A9">
        <v>1110</v>
      </c>
      <c r="C9" t="s">
        <v>84</v>
      </c>
      <c r="D9" t="s">
        <v>78</v>
      </c>
      <c r="E9">
        <v>7210</v>
      </c>
      <c r="F9">
        <v>7010</v>
      </c>
    </row>
    <row r="10" spans="1:5" ht="12.75">
      <c r="A10">
        <v>1111</v>
      </c>
      <c r="C10" t="s">
        <v>85</v>
      </c>
      <c r="D10" t="s">
        <v>78</v>
      </c>
      <c r="E10">
        <v>7210</v>
      </c>
    </row>
    <row r="11" spans="1:5" ht="12.75">
      <c r="A11">
        <v>1112</v>
      </c>
      <c r="C11" t="s">
        <v>86</v>
      </c>
      <c r="D11" t="s">
        <v>78</v>
      </c>
      <c r="E11">
        <v>7210</v>
      </c>
    </row>
    <row r="12" spans="1:6" ht="12.75">
      <c r="A12">
        <v>1114</v>
      </c>
      <c r="C12" t="s">
        <v>87</v>
      </c>
      <c r="D12" t="s">
        <v>78</v>
      </c>
      <c r="F12">
        <v>7010</v>
      </c>
    </row>
    <row r="13" spans="1:6" ht="12.75">
      <c r="A13">
        <v>1115</v>
      </c>
      <c r="C13" t="s">
        <v>88</v>
      </c>
      <c r="D13" t="s">
        <v>78</v>
      </c>
      <c r="F13">
        <v>7010</v>
      </c>
    </row>
    <row r="14" spans="1:6" ht="12.75">
      <c r="A14">
        <v>1116</v>
      </c>
      <c r="C14" t="s">
        <v>89</v>
      </c>
      <c r="D14" t="s">
        <v>78</v>
      </c>
      <c r="F14">
        <v>7010</v>
      </c>
    </row>
    <row r="15" spans="1:6" ht="12.75">
      <c r="A15">
        <v>1118</v>
      </c>
      <c r="C15" t="s">
        <v>90</v>
      </c>
      <c r="D15" t="s">
        <v>78</v>
      </c>
      <c r="F15">
        <v>7010</v>
      </c>
    </row>
    <row r="16" spans="1:6" ht="12.75">
      <c r="A16">
        <v>1119</v>
      </c>
      <c r="C16" t="s">
        <v>91</v>
      </c>
      <c r="D16" t="s">
        <v>78</v>
      </c>
      <c r="F16">
        <v>7010</v>
      </c>
    </row>
    <row r="17" spans="1:6" ht="12.75">
      <c r="A17">
        <v>1120</v>
      </c>
      <c r="C17" t="s">
        <v>92</v>
      </c>
      <c r="D17" t="s">
        <v>78</v>
      </c>
      <c r="F17">
        <v>7010</v>
      </c>
    </row>
    <row r="18" spans="1:6" ht="12.75">
      <c r="A18">
        <v>1121</v>
      </c>
      <c r="C18" t="s">
        <v>93</v>
      </c>
      <c r="D18" t="s">
        <v>78</v>
      </c>
      <c r="E18">
        <v>7210</v>
      </c>
      <c r="F18">
        <v>7010</v>
      </c>
    </row>
    <row r="19" spans="1:6" ht="12.75">
      <c r="A19">
        <v>1122</v>
      </c>
      <c r="C19" t="s">
        <v>94</v>
      </c>
      <c r="D19" t="s">
        <v>78</v>
      </c>
      <c r="E19">
        <v>7210</v>
      </c>
      <c r="F19">
        <v>7010</v>
      </c>
    </row>
    <row r="20" spans="1:6" ht="12.75">
      <c r="A20">
        <v>1123</v>
      </c>
      <c r="C20" t="s">
        <v>95</v>
      </c>
      <c r="D20" t="s">
        <v>78</v>
      </c>
      <c r="E20">
        <v>7210</v>
      </c>
      <c r="F20">
        <v>7010</v>
      </c>
    </row>
    <row r="21" spans="1:6" ht="12.75">
      <c r="A21">
        <v>1124</v>
      </c>
      <c r="C21" t="s">
        <v>96</v>
      </c>
      <c r="D21" t="s">
        <v>78</v>
      </c>
      <c r="E21">
        <v>7210</v>
      </c>
      <c r="F21">
        <v>7010</v>
      </c>
    </row>
    <row r="22" spans="1:6" ht="12.75">
      <c r="A22">
        <v>1125</v>
      </c>
      <c r="C22" t="s">
        <v>97</v>
      </c>
      <c r="D22" t="s">
        <v>78</v>
      </c>
      <c r="E22">
        <v>7210</v>
      </c>
      <c r="F22">
        <v>7010</v>
      </c>
    </row>
    <row r="23" spans="1:6" ht="12.75">
      <c r="A23">
        <v>1126</v>
      </c>
      <c r="C23" t="s">
        <v>98</v>
      </c>
      <c r="D23" t="s">
        <v>78</v>
      </c>
      <c r="E23">
        <v>7210</v>
      </c>
      <c r="F23">
        <v>7010</v>
      </c>
    </row>
    <row r="24" spans="1:6" ht="12.75">
      <c r="A24">
        <v>1129</v>
      </c>
      <c r="C24" t="s">
        <v>99</v>
      </c>
      <c r="D24" t="s">
        <v>78</v>
      </c>
      <c r="E24">
        <v>7210</v>
      </c>
      <c r="F24">
        <v>7010</v>
      </c>
    </row>
    <row r="25" spans="1:5" ht="12.75">
      <c r="A25">
        <v>1130</v>
      </c>
      <c r="C25" t="s">
        <v>100</v>
      </c>
      <c r="D25" t="s">
        <v>78</v>
      </c>
      <c r="E25">
        <v>7210</v>
      </c>
    </row>
    <row r="26" spans="1:6" ht="12.75">
      <c r="A26">
        <v>1131</v>
      </c>
      <c r="C26" t="s">
        <v>101</v>
      </c>
      <c r="D26" t="s">
        <v>78</v>
      </c>
      <c r="E26">
        <v>7210</v>
      </c>
      <c r="F26">
        <v>7010</v>
      </c>
    </row>
    <row r="27" spans="1:6" ht="12.75">
      <c r="A27">
        <v>1134</v>
      </c>
      <c r="C27" t="s">
        <v>102</v>
      </c>
      <c r="D27" t="s">
        <v>78</v>
      </c>
      <c r="E27">
        <v>7210</v>
      </c>
      <c r="F27">
        <v>7010</v>
      </c>
    </row>
    <row r="28" spans="1:6" ht="12.75">
      <c r="A28">
        <v>1135</v>
      </c>
      <c r="C28" t="s">
        <v>103</v>
      </c>
      <c r="D28" t="s">
        <v>78</v>
      </c>
      <c r="E28">
        <v>7210</v>
      </c>
      <c r="F28">
        <v>7010</v>
      </c>
    </row>
    <row r="29" spans="1:6" ht="12.75">
      <c r="A29">
        <v>1139</v>
      </c>
      <c r="C29" t="s">
        <v>104</v>
      </c>
      <c r="E29">
        <v>7210</v>
      </c>
      <c r="F29">
        <v>7010</v>
      </c>
    </row>
    <row r="30" spans="1:6" ht="12.75">
      <c r="A30">
        <v>1142</v>
      </c>
      <c r="C30" t="s">
        <v>105</v>
      </c>
      <c r="E30">
        <v>1610</v>
      </c>
      <c r="F30">
        <v>1610</v>
      </c>
    </row>
    <row r="31" spans="1:6" ht="12.75">
      <c r="A31">
        <v>1144</v>
      </c>
      <c r="C31" t="s">
        <v>106</v>
      </c>
      <c r="D31" t="s">
        <v>78</v>
      </c>
      <c r="E31">
        <v>7210</v>
      </c>
      <c r="F31">
        <v>7010</v>
      </c>
    </row>
    <row r="32" spans="1:6" ht="12.75">
      <c r="A32">
        <v>1145</v>
      </c>
      <c r="C32" t="s">
        <v>107</v>
      </c>
      <c r="D32" t="s">
        <v>78</v>
      </c>
      <c r="E32">
        <v>7210</v>
      </c>
      <c r="F32">
        <v>7010</v>
      </c>
    </row>
    <row r="33" spans="1:6" ht="12.75">
      <c r="A33">
        <v>1146</v>
      </c>
      <c r="C33" t="s">
        <v>108</v>
      </c>
      <c r="D33" t="s">
        <v>78</v>
      </c>
      <c r="E33">
        <v>7210</v>
      </c>
      <c r="F33">
        <v>7010</v>
      </c>
    </row>
    <row r="34" spans="1:6" ht="12.75">
      <c r="A34">
        <v>1147</v>
      </c>
      <c r="C34" t="s">
        <v>109</v>
      </c>
      <c r="D34" t="s">
        <v>78</v>
      </c>
      <c r="E34">
        <v>7210</v>
      </c>
      <c r="F34">
        <v>7010</v>
      </c>
    </row>
    <row r="35" spans="1:6" ht="12.75">
      <c r="A35">
        <v>1149</v>
      </c>
      <c r="C35" t="s">
        <v>110</v>
      </c>
      <c r="D35" t="s">
        <v>78</v>
      </c>
      <c r="E35">
        <v>7210</v>
      </c>
      <c r="F35">
        <v>7010</v>
      </c>
    </row>
    <row r="36" spans="1:6" ht="12.75">
      <c r="A36">
        <v>1150</v>
      </c>
      <c r="C36" t="s">
        <v>111</v>
      </c>
      <c r="D36" t="s">
        <v>78</v>
      </c>
      <c r="E36">
        <v>7210</v>
      </c>
      <c r="F36">
        <v>7010</v>
      </c>
    </row>
    <row r="37" spans="1:6" ht="12.75">
      <c r="A37">
        <v>1151</v>
      </c>
      <c r="C37" t="s">
        <v>112</v>
      </c>
      <c r="D37" t="s">
        <v>78</v>
      </c>
      <c r="E37">
        <v>7210</v>
      </c>
      <c r="F37">
        <v>7010</v>
      </c>
    </row>
    <row r="38" spans="1:6" ht="12.75">
      <c r="A38">
        <v>1152</v>
      </c>
      <c r="C38" t="s">
        <v>113</v>
      </c>
      <c r="D38" t="s">
        <v>78</v>
      </c>
      <c r="E38">
        <v>7210</v>
      </c>
      <c r="F38">
        <v>7010</v>
      </c>
    </row>
    <row r="39" spans="1:6" ht="12.75">
      <c r="A39">
        <v>1154</v>
      </c>
      <c r="C39" t="s">
        <v>114</v>
      </c>
      <c r="D39" t="s">
        <v>78</v>
      </c>
      <c r="F39">
        <v>7010</v>
      </c>
    </row>
    <row r="40" spans="1:6" ht="12.75">
      <c r="A40">
        <v>1155</v>
      </c>
      <c r="C40" t="s">
        <v>115</v>
      </c>
      <c r="D40" t="s">
        <v>78</v>
      </c>
      <c r="F40">
        <v>7010</v>
      </c>
    </row>
    <row r="41" spans="1:6" ht="12.75">
      <c r="A41">
        <v>1156</v>
      </c>
      <c r="C41" t="s">
        <v>116</v>
      </c>
      <c r="D41" t="s">
        <v>78</v>
      </c>
      <c r="F41">
        <v>7010</v>
      </c>
    </row>
    <row r="42" spans="1:6" ht="12.75">
      <c r="A42">
        <v>1157</v>
      </c>
      <c r="C42" t="s">
        <v>117</v>
      </c>
      <c r="D42" t="s">
        <v>78</v>
      </c>
      <c r="F42">
        <v>7010</v>
      </c>
    </row>
    <row r="43" spans="1:6" ht="12.75">
      <c r="A43">
        <v>1159</v>
      </c>
      <c r="C43" t="s">
        <v>118</v>
      </c>
      <c r="D43" t="s">
        <v>78</v>
      </c>
      <c r="F43">
        <v>7010</v>
      </c>
    </row>
    <row r="44" spans="1:6" ht="12.75">
      <c r="A44">
        <v>1160</v>
      </c>
      <c r="C44" t="s">
        <v>119</v>
      </c>
      <c r="D44" t="s">
        <v>78</v>
      </c>
      <c r="F44">
        <v>7010</v>
      </c>
    </row>
    <row r="45" spans="1:6" ht="12.75">
      <c r="A45">
        <v>1161</v>
      </c>
      <c r="C45" t="s">
        <v>120</v>
      </c>
      <c r="D45" t="s">
        <v>78</v>
      </c>
      <c r="F45">
        <v>7010</v>
      </c>
    </row>
    <row r="46" spans="1:6" ht="12.75">
      <c r="A46">
        <v>1162</v>
      </c>
      <c r="C46" t="s">
        <v>121</v>
      </c>
      <c r="D46" t="s">
        <v>78</v>
      </c>
      <c r="F46">
        <v>7010</v>
      </c>
    </row>
    <row r="47" spans="1:5" ht="12.75">
      <c r="A47">
        <v>1164</v>
      </c>
      <c r="C47" t="s">
        <v>122</v>
      </c>
      <c r="D47" t="s">
        <v>78</v>
      </c>
      <c r="E47">
        <v>7210</v>
      </c>
    </row>
    <row r="48" spans="1:5" ht="12.75">
      <c r="A48">
        <v>1165</v>
      </c>
      <c r="C48" t="s">
        <v>123</v>
      </c>
      <c r="D48" t="s">
        <v>78</v>
      </c>
      <c r="E48">
        <v>7210</v>
      </c>
    </row>
    <row r="49" spans="1:5" ht="12.75">
      <c r="A49">
        <v>1166</v>
      </c>
      <c r="C49" t="s">
        <v>124</v>
      </c>
      <c r="D49" t="s">
        <v>78</v>
      </c>
      <c r="E49">
        <v>7210</v>
      </c>
    </row>
    <row r="50" spans="1:5" ht="12.75">
      <c r="A50">
        <v>1167</v>
      </c>
      <c r="C50" t="s">
        <v>125</v>
      </c>
      <c r="D50" t="s">
        <v>78</v>
      </c>
      <c r="E50">
        <v>7210</v>
      </c>
    </row>
    <row r="51" spans="1:6" ht="12.75">
      <c r="A51">
        <v>1170</v>
      </c>
      <c r="C51" t="s">
        <v>126</v>
      </c>
      <c r="E51">
        <v>7210</v>
      </c>
      <c r="F51">
        <v>7010</v>
      </c>
    </row>
    <row r="52" spans="1:6" ht="12.75">
      <c r="A52">
        <v>1171</v>
      </c>
      <c r="C52" t="s">
        <v>127</v>
      </c>
      <c r="E52">
        <v>7310</v>
      </c>
      <c r="F52">
        <v>7310</v>
      </c>
    </row>
    <row r="53" spans="1:6" ht="12.75">
      <c r="A53">
        <v>1172</v>
      </c>
      <c r="C53" t="s">
        <v>128</v>
      </c>
      <c r="E53">
        <v>7210</v>
      </c>
      <c r="F53">
        <v>7010</v>
      </c>
    </row>
    <row r="54" spans="1:6" ht="12.75">
      <c r="A54">
        <v>1173</v>
      </c>
      <c r="C54" t="s">
        <v>129</v>
      </c>
      <c r="E54">
        <v>7210</v>
      </c>
      <c r="F54">
        <v>7010</v>
      </c>
    </row>
    <row r="55" spans="1:6" ht="12.75">
      <c r="A55">
        <v>1174</v>
      </c>
      <c r="C55" t="s">
        <v>130</v>
      </c>
      <c r="E55">
        <v>7210</v>
      </c>
      <c r="F55">
        <v>7010</v>
      </c>
    </row>
    <row r="56" spans="1:6" ht="12.75">
      <c r="A56">
        <v>1178</v>
      </c>
      <c r="C56" t="s">
        <v>131</v>
      </c>
      <c r="E56">
        <v>7210</v>
      </c>
      <c r="F56">
        <v>7010</v>
      </c>
    </row>
    <row r="57" spans="1:6" ht="12.75">
      <c r="A57">
        <v>1179</v>
      </c>
      <c r="C57" t="s">
        <v>132</v>
      </c>
      <c r="D57" t="s">
        <v>133</v>
      </c>
      <c r="E57">
        <v>7210</v>
      </c>
      <c r="F57">
        <v>7010</v>
      </c>
    </row>
    <row r="58" spans="1:6" ht="12.75">
      <c r="A58">
        <v>1180</v>
      </c>
      <c r="C58" t="s">
        <v>134</v>
      </c>
      <c r="E58">
        <v>7210</v>
      </c>
      <c r="F58">
        <v>7010</v>
      </c>
    </row>
    <row r="59" spans="1:6" ht="12.75">
      <c r="A59">
        <v>1181</v>
      </c>
      <c r="C59" t="s">
        <v>135</v>
      </c>
      <c r="E59">
        <v>7210</v>
      </c>
      <c r="F59">
        <v>7010</v>
      </c>
    </row>
    <row r="60" spans="1:6" ht="12.75">
      <c r="A60">
        <v>1184</v>
      </c>
      <c r="C60" t="s">
        <v>136</v>
      </c>
      <c r="D60" t="s">
        <v>137</v>
      </c>
      <c r="E60">
        <v>7332</v>
      </c>
      <c r="F60">
        <v>7332</v>
      </c>
    </row>
    <row r="61" spans="1:6" ht="12.75">
      <c r="A61">
        <v>1185</v>
      </c>
      <c r="C61" t="s">
        <v>138</v>
      </c>
      <c r="E61">
        <v>7210</v>
      </c>
      <c r="F61">
        <v>7010</v>
      </c>
    </row>
    <row r="62" spans="1:6" ht="12.75">
      <c r="A62">
        <v>1186</v>
      </c>
      <c r="C62" t="s">
        <v>139</v>
      </c>
      <c r="D62" t="s">
        <v>78</v>
      </c>
      <c r="E62">
        <v>7210</v>
      </c>
      <c r="F62">
        <v>7010</v>
      </c>
    </row>
    <row r="63" spans="1:6" ht="12.75">
      <c r="A63">
        <v>1187</v>
      </c>
      <c r="C63" t="s">
        <v>140</v>
      </c>
      <c r="D63" t="s">
        <v>78</v>
      </c>
      <c r="E63">
        <v>7210</v>
      </c>
      <c r="F63">
        <v>7010</v>
      </c>
    </row>
    <row r="64" spans="1:6" ht="12.75">
      <c r="A64">
        <v>1190</v>
      </c>
      <c r="C64" t="s">
        <v>141</v>
      </c>
      <c r="D64" t="s">
        <v>142</v>
      </c>
      <c r="E64">
        <v>7322</v>
      </c>
      <c r="F64">
        <v>7322</v>
      </c>
    </row>
    <row r="65" spans="1:6" ht="12.75">
      <c r="A65">
        <v>1192</v>
      </c>
      <c r="C65" t="s">
        <v>143</v>
      </c>
      <c r="D65" t="s">
        <v>142</v>
      </c>
      <c r="E65">
        <v>7324</v>
      </c>
      <c r="F65">
        <v>7324</v>
      </c>
    </row>
    <row r="66" spans="1:6" ht="12.75">
      <c r="A66">
        <v>1195</v>
      </c>
      <c r="C66" t="s">
        <v>144</v>
      </c>
      <c r="D66" t="s">
        <v>78</v>
      </c>
      <c r="E66">
        <v>7210</v>
      </c>
      <c r="F66">
        <v>7010</v>
      </c>
    </row>
    <row r="67" spans="1:6" ht="12.75">
      <c r="A67">
        <v>1196</v>
      </c>
      <c r="C67" t="s">
        <v>145</v>
      </c>
      <c r="D67" t="s">
        <v>78</v>
      </c>
      <c r="E67">
        <v>7210</v>
      </c>
      <c r="F67">
        <v>7010</v>
      </c>
    </row>
    <row r="68" spans="1:6" ht="12.75">
      <c r="A68">
        <v>1200</v>
      </c>
      <c r="C68" t="s">
        <v>146</v>
      </c>
      <c r="D68" t="s">
        <v>142</v>
      </c>
      <c r="E68">
        <v>7321</v>
      </c>
      <c r="F68">
        <v>7321</v>
      </c>
    </row>
    <row r="69" spans="1:6" ht="12.75">
      <c r="A69">
        <v>1201</v>
      </c>
      <c r="C69" t="s">
        <v>147</v>
      </c>
      <c r="D69" t="s">
        <v>142</v>
      </c>
      <c r="E69">
        <v>7321</v>
      </c>
      <c r="F69">
        <v>7321</v>
      </c>
    </row>
    <row r="70" spans="1:6" ht="12.75">
      <c r="A70">
        <v>1202</v>
      </c>
      <c r="C70" t="s">
        <v>148</v>
      </c>
      <c r="D70" t="s">
        <v>142</v>
      </c>
      <c r="E70">
        <v>7321</v>
      </c>
      <c r="F70">
        <v>7321</v>
      </c>
    </row>
    <row r="71" spans="1:6" ht="12.75">
      <c r="A71">
        <v>1204</v>
      </c>
      <c r="C71" t="s">
        <v>149</v>
      </c>
      <c r="D71" t="s">
        <v>142</v>
      </c>
      <c r="E71">
        <v>7323</v>
      </c>
      <c r="F71">
        <v>7323</v>
      </c>
    </row>
    <row r="72" spans="1:6" ht="12.75">
      <c r="A72">
        <v>1209</v>
      </c>
      <c r="C72" t="s">
        <v>150</v>
      </c>
      <c r="D72" t="s">
        <v>142</v>
      </c>
      <c r="E72">
        <v>7321</v>
      </c>
      <c r="F72">
        <v>7321</v>
      </c>
    </row>
    <row r="73" spans="1:6" ht="12.75">
      <c r="A73">
        <v>1210</v>
      </c>
      <c r="C73" t="s">
        <v>151</v>
      </c>
      <c r="D73" t="s">
        <v>142</v>
      </c>
      <c r="E73">
        <v>7321</v>
      </c>
      <c r="F73">
        <v>7321</v>
      </c>
    </row>
    <row r="74" spans="1:6" ht="12.75">
      <c r="A74">
        <v>1212</v>
      </c>
      <c r="C74" t="s">
        <v>152</v>
      </c>
      <c r="D74" t="s">
        <v>142</v>
      </c>
      <c r="E74">
        <v>7321</v>
      </c>
      <c r="F74">
        <v>7321</v>
      </c>
    </row>
    <row r="75" spans="1:6" ht="12.75">
      <c r="A75">
        <v>1215</v>
      </c>
      <c r="C75" t="s">
        <v>153</v>
      </c>
      <c r="D75" t="s">
        <v>142</v>
      </c>
      <c r="E75">
        <v>7323</v>
      </c>
      <c r="F75">
        <v>7323</v>
      </c>
    </row>
    <row r="76" spans="1:6" ht="12.75">
      <c r="A76">
        <v>1216</v>
      </c>
      <c r="C76" t="s">
        <v>154</v>
      </c>
      <c r="D76" t="s">
        <v>142</v>
      </c>
      <c r="E76">
        <v>7323</v>
      </c>
      <c r="F76">
        <v>7323</v>
      </c>
    </row>
    <row r="77" spans="1:6" ht="12.75">
      <c r="A77">
        <v>1217</v>
      </c>
      <c r="C77" t="s">
        <v>155</v>
      </c>
      <c r="D77" t="s">
        <v>142</v>
      </c>
      <c r="E77">
        <v>7323</v>
      </c>
      <c r="F77">
        <v>7323</v>
      </c>
    </row>
    <row r="78" spans="1:6" ht="12.75">
      <c r="A78">
        <v>1220</v>
      </c>
      <c r="C78" t="s">
        <v>156</v>
      </c>
      <c r="E78">
        <v>6071</v>
      </c>
      <c r="F78">
        <v>6071</v>
      </c>
    </row>
    <row r="79" spans="1:6" ht="12.75">
      <c r="A79">
        <v>1221</v>
      </c>
      <c r="C79" t="s">
        <v>157</v>
      </c>
      <c r="E79">
        <v>6072</v>
      </c>
      <c r="F79">
        <v>6072</v>
      </c>
    </row>
    <row r="80" spans="1:6" ht="12.75">
      <c r="A80">
        <v>1222</v>
      </c>
      <c r="C80" t="s">
        <v>158</v>
      </c>
      <c r="E80">
        <v>5800</v>
      </c>
      <c r="F80">
        <v>5800</v>
      </c>
    </row>
    <row r="81" spans="1:6" ht="12.75">
      <c r="A81">
        <v>1223</v>
      </c>
      <c r="C81" t="s">
        <v>159</v>
      </c>
      <c r="E81">
        <v>5800</v>
      </c>
      <c r="F81">
        <v>5800</v>
      </c>
    </row>
    <row r="82" spans="1:6" ht="12.75">
      <c r="A82">
        <v>1224</v>
      </c>
      <c r="C82" t="s">
        <v>160</v>
      </c>
      <c r="E82">
        <v>5800</v>
      </c>
      <c r="F82">
        <v>5800</v>
      </c>
    </row>
    <row r="83" spans="1:6" ht="12.75">
      <c r="A83">
        <v>1226</v>
      </c>
      <c r="C83" t="s">
        <v>161</v>
      </c>
      <c r="E83">
        <v>7390</v>
      </c>
      <c r="F83">
        <v>7390</v>
      </c>
    </row>
    <row r="84" spans="1:6" ht="12.75">
      <c r="A84">
        <v>1227</v>
      </c>
      <c r="C84" t="s">
        <v>162</v>
      </c>
      <c r="E84">
        <v>7390</v>
      </c>
      <c r="F84">
        <v>7390</v>
      </c>
    </row>
    <row r="85" spans="1:6" ht="12.75">
      <c r="A85">
        <v>1229</v>
      </c>
      <c r="C85" t="s">
        <v>163</v>
      </c>
      <c r="D85" t="s">
        <v>137</v>
      </c>
      <c r="E85">
        <v>7331</v>
      </c>
      <c r="F85">
        <v>7331</v>
      </c>
    </row>
    <row r="86" spans="1:6" ht="12.75">
      <c r="A86">
        <v>1230</v>
      </c>
      <c r="C86" t="s">
        <v>164</v>
      </c>
      <c r="D86" t="s">
        <v>137</v>
      </c>
      <c r="E86">
        <v>7331</v>
      </c>
      <c r="F86">
        <v>7331</v>
      </c>
    </row>
    <row r="87" spans="1:6" ht="12.75">
      <c r="A87">
        <v>1232</v>
      </c>
      <c r="C87" t="s">
        <v>165</v>
      </c>
      <c r="D87" t="s">
        <v>137</v>
      </c>
      <c r="E87">
        <v>7331</v>
      </c>
      <c r="F87">
        <v>7331</v>
      </c>
    </row>
    <row r="88" spans="1:6" ht="12.75">
      <c r="A88">
        <v>1234</v>
      </c>
      <c r="C88" t="s">
        <v>166</v>
      </c>
      <c r="D88" t="s">
        <v>137</v>
      </c>
      <c r="E88">
        <v>7331</v>
      </c>
      <c r="F88">
        <v>7331</v>
      </c>
    </row>
    <row r="89" spans="1:6" ht="12.75">
      <c r="A89">
        <v>1235</v>
      </c>
      <c r="C89" t="s">
        <v>167</v>
      </c>
      <c r="E89">
        <v>2641</v>
      </c>
      <c r="F89">
        <v>2641</v>
      </c>
    </row>
    <row r="90" spans="1:5" ht="12.75">
      <c r="A90">
        <v>1240</v>
      </c>
      <c r="C90" t="s">
        <v>168</v>
      </c>
      <c r="E90">
        <v>7570</v>
      </c>
    </row>
    <row r="91" spans="1:5" ht="12.75">
      <c r="A91">
        <v>1241</v>
      </c>
      <c r="C91" t="s">
        <v>169</v>
      </c>
      <c r="E91">
        <v>2793</v>
      </c>
    </row>
    <row r="92" spans="1:6" ht="12.75">
      <c r="A92">
        <v>1242</v>
      </c>
      <c r="C92" t="s">
        <v>170</v>
      </c>
      <c r="F92">
        <v>7570</v>
      </c>
    </row>
    <row r="93" spans="1:6" ht="12.75">
      <c r="A93">
        <v>1243</v>
      </c>
      <c r="C93" t="s">
        <v>171</v>
      </c>
      <c r="F93">
        <v>2793</v>
      </c>
    </row>
    <row r="94" spans="1:6" ht="12.75">
      <c r="A94">
        <v>1250</v>
      </c>
      <c r="C94" t="s">
        <v>172</v>
      </c>
      <c r="D94" t="s">
        <v>133</v>
      </c>
      <c r="E94">
        <v>7390</v>
      </c>
      <c r="F94">
        <v>7390</v>
      </c>
    </row>
    <row r="95" spans="1:6" ht="12.75">
      <c r="A95">
        <v>1251</v>
      </c>
      <c r="C95" t="s">
        <v>173</v>
      </c>
      <c r="D95" t="s">
        <v>133</v>
      </c>
      <c r="E95">
        <v>7210</v>
      </c>
      <c r="F95">
        <v>7010</v>
      </c>
    </row>
    <row r="96" spans="1:6" ht="12.75">
      <c r="A96">
        <v>1301</v>
      </c>
      <c r="C96" t="s">
        <v>174</v>
      </c>
      <c r="E96">
        <v>8310</v>
      </c>
      <c r="F96">
        <v>8310</v>
      </c>
    </row>
    <row r="97" spans="1:6" ht="12.75">
      <c r="A97">
        <v>1302</v>
      </c>
      <c r="C97" t="s">
        <v>175</v>
      </c>
      <c r="E97">
        <v>1610</v>
      </c>
      <c r="F97">
        <v>1610</v>
      </c>
    </row>
    <row r="98" spans="1:6" ht="12.75">
      <c r="A98">
        <v>1304</v>
      </c>
      <c r="C98" t="s">
        <v>176</v>
      </c>
      <c r="E98">
        <v>2790</v>
      </c>
      <c r="F98">
        <v>2790</v>
      </c>
    </row>
    <row r="99" spans="1:6" ht="12.75">
      <c r="A99">
        <v>1305</v>
      </c>
      <c r="C99" t="s">
        <v>177</v>
      </c>
      <c r="E99">
        <v>2790</v>
      </c>
      <c r="F99">
        <v>2790</v>
      </c>
    </row>
    <row r="100" spans="1:6" ht="12.75">
      <c r="A100">
        <v>1306</v>
      </c>
      <c r="C100" t="s">
        <v>178</v>
      </c>
      <c r="E100">
        <v>7690</v>
      </c>
      <c r="F100">
        <v>7690</v>
      </c>
    </row>
    <row r="101" spans="1:6" ht="12.75">
      <c r="A101">
        <v>1307</v>
      </c>
      <c r="C101" t="s">
        <v>179</v>
      </c>
      <c r="D101" t="s">
        <v>142</v>
      </c>
      <c r="E101">
        <v>1619</v>
      </c>
      <c r="F101">
        <v>1619</v>
      </c>
    </row>
    <row r="102" spans="1:6" ht="12.75">
      <c r="A102">
        <v>1308</v>
      </c>
      <c r="C102" t="s">
        <v>180</v>
      </c>
      <c r="D102" t="s">
        <v>142</v>
      </c>
      <c r="E102">
        <v>1619</v>
      </c>
      <c r="F102">
        <v>1619</v>
      </c>
    </row>
    <row r="103" spans="1:6" ht="12.75">
      <c r="A103">
        <v>1311</v>
      </c>
      <c r="C103" t="s">
        <v>181</v>
      </c>
      <c r="E103">
        <v>2750</v>
      </c>
      <c r="F103">
        <v>2750</v>
      </c>
    </row>
    <row r="104" spans="1:6" ht="12.75">
      <c r="A104">
        <v>1312</v>
      </c>
      <c r="C104" t="s">
        <v>182</v>
      </c>
      <c r="E104">
        <v>2794</v>
      </c>
      <c r="F104">
        <v>2794</v>
      </c>
    </row>
    <row r="105" spans="1:6" ht="12.75">
      <c r="A105">
        <v>1313</v>
      </c>
      <c r="C105" t="s">
        <v>183</v>
      </c>
      <c r="E105">
        <v>1610</v>
      </c>
      <c r="F105">
        <v>1610</v>
      </c>
    </row>
    <row r="106" spans="1:6" ht="12.75">
      <c r="A106">
        <v>1401</v>
      </c>
      <c r="C106" t="s">
        <v>184</v>
      </c>
      <c r="E106">
        <v>7462</v>
      </c>
      <c r="F106">
        <v>7461</v>
      </c>
    </row>
    <row r="107" spans="1:6" ht="12.75">
      <c r="A107">
        <v>1405</v>
      </c>
      <c r="C107" t="s">
        <v>185</v>
      </c>
      <c r="E107">
        <v>8400</v>
      </c>
      <c r="F107">
        <v>8400</v>
      </c>
    </row>
    <row r="108" spans="1:6" ht="12.75">
      <c r="A108">
        <v>2101</v>
      </c>
      <c r="C108" t="s">
        <v>186</v>
      </c>
      <c r="E108">
        <v>7398</v>
      </c>
      <c r="F108">
        <v>7398</v>
      </c>
    </row>
    <row r="109" spans="1:6" ht="12.75">
      <c r="A109">
        <v>2102</v>
      </c>
      <c r="C109" t="s">
        <v>187</v>
      </c>
      <c r="E109">
        <v>7398</v>
      </c>
      <c r="F109">
        <v>7398</v>
      </c>
    </row>
    <row r="110" spans="1:6" ht="12.75">
      <c r="A110">
        <v>2103</v>
      </c>
      <c r="C110" t="s">
        <v>188</v>
      </c>
      <c r="D110" t="s">
        <v>133</v>
      </c>
      <c r="E110">
        <v>7398</v>
      </c>
      <c r="F110">
        <v>7398</v>
      </c>
    </row>
    <row r="111" spans="1:6" ht="12.75">
      <c r="A111">
        <v>2104</v>
      </c>
      <c r="C111" t="s">
        <v>189</v>
      </c>
      <c r="D111" t="s">
        <v>133</v>
      </c>
      <c r="E111">
        <v>7398</v>
      </c>
      <c r="F111">
        <v>7398</v>
      </c>
    </row>
    <row r="112" spans="1:6" ht="12.75">
      <c r="A112">
        <v>2107</v>
      </c>
      <c r="C112" t="s">
        <v>190</v>
      </c>
      <c r="E112">
        <v>7398</v>
      </c>
      <c r="F112">
        <v>7398</v>
      </c>
    </row>
    <row r="113" spans="1:6" ht="12.75">
      <c r="A113">
        <v>2108</v>
      </c>
      <c r="C113" t="s">
        <v>191</v>
      </c>
      <c r="E113">
        <v>7398</v>
      </c>
      <c r="F113">
        <v>7398</v>
      </c>
    </row>
    <row r="114" spans="1:6" ht="12.75">
      <c r="A114">
        <v>2111</v>
      </c>
      <c r="C114" t="s">
        <v>192</v>
      </c>
      <c r="D114" t="s">
        <v>142</v>
      </c>
      <c r="E114">
        <v>7398</v>
      </c>
      <c r="F114">
        <v>7398</v>
      </c>
    </row>
    <row r="115" spans="1:6" ht="12.75">
      <c r="A115">
        <v>2112</v>
      </c>
      <c r="C115" t="s">
        <v>193</v>
      </c>
      <c r="D115" t="s">
        <v>142</v>
      </c>
      <c r="E115">
        <v>7398</v>
      </c>
      <c r="F115">
        <v>7398</v>
      </c>
    </row>
    <row r="116" spans="1:6" ht="12.75">
      <c r="A116">
        <v>2113</v>
      </c>
      <c r="C116" t="s">
        <v>194</v>
      </c>
      <c r="D116" t="s">
        <v>142</v>
      </c>
      <c r="E116">
        <v>7398</v>
      </c>
      <c r="F116">
        <v>7398</v>
      </c>
    </row>
    <row r="117" spans="1:6" ht="12.75">
      <c r="A117">
        <v>2116</v>
      </c>
      <c r="C117" t="s">
        <v>195</v>
      </c>
      <c r="D117" t="s">
        <v>142</v>
      </c>
      <c r="E117">
        <v>7398</v>
      </c>
      <c r="F117">
        <v>7398</v>
      </c>
    </row>
    <row r="118" spans="1:6" ht="12.75">
      <c r="A118">
        <v>2118</v>
      </c>
      <c r="C118" t="s">
        <v>196</v>
      </c>
      <c r="E118">
        <v>7398</v>
      </c>
      <c r="F118">
        <v>7398</v>
      </c>
    </row>
    <row r="119" spans="1:6" ht="12.75">
      <c r="A119">
        <v>2119</v>
      </c>
      <c r="C119" t="s">
        <v>197</v>
      </c>
      <c r="D119" t="s">
        <v>133</v>
      </c>
      <c r="E119">
        <v>7398</v>
      </c>
      <c r="F119">
        <v>7398</v>
      </c>
    </row>
    <row r="120" spans="1:6" ht="12.75">
      <c r="A120">
        <v>2120</v>
      </c>
      <c r="C120" t="s">
        <v>198</v>
      </c>
      <c r="E120">
        <v>7398</v>
      </c>
      <c r="F120">
        <v>7398</v>
      </c>
    </row>
    <row r="121" spans="1:6" ht="12.75">
      <c r="A121">
        <v>2125</v>
      </c>
      <c r="C121" t="s">
        <v>199</v>
      </c>
      <c r="D121" t="s">
        <v>133</v>
      </c>
      <c r="E121">
        <v>7398</v>
      </c>
      <c r="F121">
        <v>7398</v>
      </c>
    </row>
    <row r="122" spans="1:6" ht="12.75">
      <c r="A122">
        <v>2126</v>
      </c>
      <c r="C122" t="s">
        <v>200</v>
      </c>
      <c r="E122">
        <v>7398</v>
      </c>
      <c r="F122">
        <v>7398</v>
      </c>
    </row>
    <row r="123" spans="1:6" ht="12.75">
      <c r="A123">
        <v>2130</v>
      </c>
      <c r="C123" t="s">
        <v>201</v>
      </c>
      <c r="E123">
        <v>7398</v>
      </c>
      <c r="F123">
        <v>7398</v>
      </c>
    </row>
    <row r="124" spans="1:6" ht="12.75">
      <c r="A124">
        <v>2201</v>
      </c>
      <c r="C124" t="s">
        <v>202</v>
      </c>
      <c r="E124">
        <v>2710</v>
      </c>
      <c r="F124">
        <v>2710</v>
      </c>
    </row>
    <row r="125" spans="1:6" ht="12.75">
      <c r="A125">
        <v>2203</v>
      </c>
      <c r="C125" t="s">
        <v>203</v>
      </c>
      <c r="E125">
        <v>2710</v>
      </c>
      <c r="F125">
        <v>2710</v>
      </c>
    </row>
    <row r="126" spans="1:6" ht="12.75">
      <c r="A126">
        <v>2204</v>
      </c>
      <c r="C126" t="s">
        <v>204</v>
      </c>
      <c r="D126" t="s">
        <v>133</v>
      </c>
      <c r="E126">
        <v>2710</v>
      </c>
      <c r="F126">
        <v>2710</v>
      </c>
    </row>
    <row r="127" spans="1:6" ht="12.75">
      <c r="A127">
        <v>2205</v>
      </c>
      <c r="C127" t="s">
        <v>205</v>
      </c>
      <c r="D127" t="s">
        <v>133</v>
      </c>
      <c r="E127">
        <v>2710</v>
      </c>
      <c r="F127">
        <v>2710</v>
      </c>
    </row>
    <row r="128" spans="1:6" ht="12.75">
      <c r="A128">
        <v>3101</v>
      </c>
      <c r="C128" t="s">
        <v>206</v>
      </c>
      <c r="D128" t="s">
        <v>78</v>
      </c>
      <c r="E128">
        <v>7210</v>
      </c>
      <c r="F128">
        <v>7010</v>
      </c>
    </row>
    <row r="129" spans="1:6" ht="12.75">
      <c r="A129">
        <v>3103</v>
      </c>
      <c r="C129" t="s">
        <v>207</v>
      </c>
      <c r="D129" t="s">
        <v>142</v>
      </c>
      <c r="E129">
        <v>7281</v>
      </c>
      <c r="F129">
        <v>7081</v>
      </c>
    </row>
    <row r="130" spans="1:6" ht="12.75">
      <c r="A130">
        <v>3104</v>
      </c>
      <c r="C130" t="s">
        <v>208</v>
      </c>
      <c r="D130" t="s">
        <v>78</v>
      </c>
      <c r="E130">
        <v>7281</v>
      </c>
      <c r="F130">
        <v>7081</v>
      </c>
    </row>
    <row r="131" spans="1:6" ht="12.75">
      <c r="A131">
        <v>3107</v>
      </c>
      <c r="C131" t="s">
        <v>209</v>
      </c>
      <c r="D131" t="s">
        <v>78</v>
      </c>
      <c r="E131">
        <v>7210</v>
      </c>
      <c r="F131">
        <v>7010</v>
      </c>
    </row>
    <row r="132" spans="1:5" ht="12.75">
      <c r="A132">
        <v>3113</v>
      </c>
      <c r="C132" t="s">
        <v>210</v>
      </c>
      <c r="D132" t="s">
        <v>80</v>
      </c>
      <c r="E132">
        <v>7210</v>
      </c>
    </row>
    <row r="133" spans="1:6" ht="12.75">
      <c r="A133">
        <v>3114</v>
      </c>
      <c r="C133" t="s">
        <v>211</v>
      </c>
      <c r="D133" t="s">
        <v>80</v>
      </c>
      <c r="E133">
        <v>7210</v>
      </c>
      <c r="F133">
        <v>7010</v>
      </c>
    </row>
    <row r="134" spans="1:5" ht="12.75">
      <c r="A134">
        <v>3120</v>
      </c>
      <c r="C134" t="s">
        <v>212</v>
      </c>
      <c r="D134" t="s">
        <v>80</v>
      </c>
      <c r="E134">
        <v>7210</v>
      </c>
    </row>
    <row r="135" spans="1:6" ht="12.75">
      <c r="A135">
        <v>3121</v>
      </c>
      <c r="C135" t="s">
        <v>213</v>
      </c>
      <c r="D135" t="s">
        <v>80</v>
      </c>
      <c r="E135">
        <v>7210</v>
      </c>
      <c r="F135">
        <v>7010</v>
      </c>
    </row>
    <row r="136" spans="1:5" ht="12.75">
      <c r="A136">
        <v>3127</v>
      </c>
      <c r="C136" t="s">
        <v>214</v>
      </c>
      <c r="D136" t="s">
        <v>80</v>
      </c>
      <c r="E136">
        <v>7210</v>
      </c>
    </row>
    <row r="137" spans="1:6" ht="12.75">
      <c r="A137">
        <v>3128</v>
      </c>
      <c r="C137" t="s">
        <v>215</v>
      </c>
      <c r="D137" t="s">
        <v>80</v>
      </c>
      <c r="E137">
        <v>7210</v>
      </c>
      <c r="F137">
        <v>7010</v>
      </c>
    </row>
    <row r="138" spans="1:5" ht="12.75">
      <c r="A138">
        <v>3133</v>
      </c>
      <c r="C138" t="s">
        <v>216</v>
      </c>
      <c r="D138" t="s">
        <v>80</v>
      </c>
      <c r="E138">
        <v>7210</v>
      </c>
    </row>
    <row r="139" spans="1:6" ht="12.75">
      <c r="A139">
        <v>3134</v>
      </c>
      <c r="C139" t="s">
        <v>217</v>
      </c>
      <c r="D139" t="s">
        <v>80</v>
      </c>
      <c r="E139">
        <v>7210</v>
      </c>
      <c r="F139">
        <v>7010</v>
      </c>
    </row>
    <row r="140" spans="1:6" ht="12.75">
      <c r="A140">
        <v>3136</v>
      </c>
      <c r="C140" t="s">
        <v>218</v>
      </c>
      <c r="D140" t="s">
        <v>80</v>
      </c>
      <c r="E140">
        <v>7210</v>
      </c>
      <c r="F140">
        <v>7010</v>
      </c>
    </row>
    <row r="141" spans="1:6" ht="12.75">
      <c r="A141">
        <v>3140</v>
      </c>
      <c r="C141" t="s">
        <v>219</v>
      </c>
      <c r="D141" t="s">
        <v>80</v>
      </c>
      <c r="E141">
        <v>7210</v>
      </c>
      <c r="F141">
        <v>7010</v>
      </c>
    </row>
    <row r="142" spans="1:6" ht="12.75">
      <c r="A142">
        <v>3146</v>
      </c>
      <c r="C142" t="s">
        <v>220</v>
      </c>
      <c r="D142" t="s">
        <v>80</v>
      </c>
      <c r="E142">
        <v>7210</v>
      </c>
      <c r="F142">
        <v>7010</v>
      </c>
    </row>
    <row r="143" spans="1:6" ht="12.75">
      <c r="A143">
        <v>3152</v>
      </c>
      <c r="C143" t="s">
        <v>221</v>
      </c>
      <c r="D143" t="s">
        <v>80</v>
      </c>
      <c r="E143">
        <v>7210</v>
      </c>
      <c r="F143">
        <v>7010</v>
      </c>
    </row>
    <row r="144" spans="1:6" ht="12.75">
      <c r="A144">
        <v>3157</v>
      </c>
      <c r="C144" t="s">
        <v>222</v>
      </c>
      <c r="D144" t="s">
        <v>78</v>
      </c>
      <c r="E144">
        <v>7281</v>
      </c>
      <c r="F144">
        <v>7081</v>
      </c>
    </row>
    <row r="145" spans="1:6" ht="12.75">
      <c r="A145">
        <v>3159</v>
      </c>
      <c r="C145" t="s">
        <v>223</v>
      </c>
      <c r="D145" t="s">
        <v>78</v>
      </c>
      <c r="E145">
        <v>7281</v>
      </c>
      <c r="F145">
        <v>7081</v>
      </c>
    </row>
    <row r="146" spans="1:4" ht="12.75">
      <c r="A146">
        <v>3165</v>
      </c>
      <c r="C146" t="s">
        <v>224</v>
      </c>
      <c r="D146" t="s">
        <v>78</v>
      </c>
    </row>
    <row r="147" spans="1:6" ht="12.75">
      <c r="A147">
        <v>3167</v>
      </c>
      <c r="C147" t="s">
        <v>225</v>
      </c>
      <c r="D147" t="s">
        <v>142</v>
      </c>
      <c r="E147">
        <v>7281</v>
      </c>
      <c r="F147">
        <v>7081</v>
      </c>
    </row>
    <row r="148" spans="1:6" ht="12.75">
      <c r="A148">
        <v>3168</v>
      </c>
      <c r="C148" t="s">
        <v>226</v>
      </c>
      <c r="D148" t="s">
        <v>78</v>
      </c>
      <c r="E148">
        <v>7281</v>
      </c>
      <c r="F148">
        <v>7081</v>
      </c>
    </row>
    <row r="149" spans="1:4" ht="12.75">
      <c r="A149">
        <v>3171</v>
      </c>
      <c r="C149" t="s">
        <v>227</v>
      </c>
      <c r="D149" t="s">
        <v>78</v>
      </c>
    </row>
    <row r="150" spans="1:4" ht="12.75">
      <c r="A150">
        <v>3177</v>
      </c>
      <c r="C150" t="s">
        <v>228</v>
      </c>
      <c r="D150" t="s">
        <v>78</v>
      </c>
    </row>
    <row r="151" spans="1:4" ht="12.75">
      <c r="A151">
        <v>3183</v>
      </c>
      <c r="C151" t="s">
        <v>229</v>
      </c>
      <c r="D151" t="s">
        <v>78</v>
      </c>
    </row>
    <row r="152" spans="1:6" ht="12.75">
      <c r="A152">
        <v>3201</v>
      </c>
      <c r="C152" t="s">
        <v>230</v>
      </c>
      <c r="D152" t="s">
        <v>231</v>
      </c>
      <c r="E152">
        <v>7210</v>
      </c>
      <c r="F152">
        <v>7010</v>
      </c>
    </row>
    <row r="153" spans="1:6" ht="12.75">
      <c r="A153">
        <v>3205</v>
      </c>
      <c r="C153" t="s">
        <v>232</v>
      </c>
      <c r="D153" t="s">
        <v>231</v>
      </c>
      <c r="E153">
        <v>7210</v>
      </c>
      <c r="F153">
        <v>7010</v>
      </c>
    </row>
    <row r="154" spans="1:6" ht="12.75">
      <c r="A154">
        <v>3206</v>
      </c>
      <c r="C154" t="s">
        <v>233</v>
      </c>
      <c r="D154" t="s">
        <v>231</v>
      </c>
      <c r="E154">
        <v>7210</v>
      </c>
      <c r="F154">
        <v>7010</v>
      </c>
    </row>
    <row r="155" spans="1:6" ht="12.75">
      <c r="A155">
        <v>3208</v>
      </c>
      <c r="C155" t="s">
        <v>234</v>
      </c>
      <c r="D155" t="s">
        <v>231</v>
      </c>
      <c r="E155">
        <v>7210</v>
      </c>
      <c r="F155">
        <v>7010</v>
      </c>
    </row>
    <row r="156" spans="1:6" ht="12.75">
      <c r="A156">
        <v>3210</v>
      </c>
      <c r="C156" t="s">
        <v>235</v>
      </c>
      <c r="D156" t="s">
        <v>231</v>
      </c>
      <c r="E156">
        <v>7210</v>
      </c>
      <c r="F156">
        <v>7010</v>
      </c>
    </row>
    <row r="157" spans="1:6" ht="12.75">
      <c r="A157">
        <v>3211</v>
      </c>
      <c r="C157" t="s">
        <v>236</v>
      </c>
      <c r="D157" t="s">
        <v>231</v>
      </c>
      <c r="E157">
        <v>7210</v>
      </c>
      <c r="F157">
        <v>7010</v>
      </c>
    </row>
    <row r="158" spans="1:6" ht="12.75">
      <c r="A158">
        <v>3215</v>
      </c>
      <c r="C158" t="s">
        <v>237</v>
      </c>
      <c r="D158" t="s">
        <v>231</v>
      </c>
      <c r="E158">
        <v>7285</v>
      </c>
      <c r="F158">
        <v>7082</v>
      </c>
    </row>
    <row r="159" spans="1:6" ht="12.75">
      <c r="A159">
        <v>3216</v>
      </c>
      <c r="C159" t="s">
        <v>238</v>
      </c>
      <c r="D159" t="s">
        <v>231</v>
      </c>
      <c r="E159">
        <v>7285</v>
      </c>
      <c r="F159">
        <v>7082</v>
      </c>
    </row>
    <row r="160" spans="1:6" ht="12.75">
      <c r="A160">
        <v>3220</v>
      </c>
      <c r="C160" t="s">
        <v>239</v>
      </c>
      <c r="D160" t="s">
        <v>231</v>
      </c>
      <c r="E160">
        <v>7285</v>
      </c>
      <c r="F160">
        <v>7082</v>
      </c>
    </row>
    <row r="161" spans="1:6" ht="12.75">
      <c r="A161">
        <v>3221</v>
      </c>
      <c r="C161" t="s">
        <v>240</v>
      </c>
      <c r="D161" t="s">
        <v>231</v>
      </c>
      <c r="E161">
        <v>7285</v>
      </c>
      <c r="F161">
        <v>7082</v>
      </c>
    </row>
    <row r="162" spans="1:6" ht="12.75">
      <c r="A162">
        <v>3223</v>
      </c>
      <c r="C162" t="s">
        <v>241</v>
      </c>
      <c r="D162" t="s">
        <v>231</v>
      </c>
      <c r="E162">
        <v>7285</v>
      </c>
      <c r="F162">
        <v>7082</v>
      </c>
    </row>
    <row r="163" spans="1:6" ht="12.75">
      <c r="A163">
        <v>3224</v>
      </c>
      <c r="C163" t="s">
        <v>242</v>
      </c>
      <c r="D163" t="s">
        <v>231</v>
      </c>
      <c r="E163">
        <v>7285</v>
      </c>
      <c r="F163">
        <v>7082</v>
      </c>
    </row>
    <row r="164" spans="1:6" ht="12.75">
      <c r="A164">
        <v>3225</v>
      </c>
      <c r="C164" t="s">
        <v>243</v>
      </c>
      <c r="D164" t="s">
        <v>231</v>
      </c>
      <c r="E164">
        <v>7285</v>
      </c>
      <c r="F164">
        <v>7082</v>
      </c>
    </row>
    <row r="165" spans="1:6" ht="12.75">
      <c r="A165">
        <v>3226</v>
      </c>
      <c r="C165" t="s">
        <v>244</v>
      </c>
      <c r="D165" t="s">
        <v>231</v>
      </c>
      <c r="E165">
        <v>7285</v>
      </c>
      <c r="F165">
        <v>7082</v>
      </c>
    </row>
    <row r="166" spans="1:6" ht="12.75">
      <c r="A166">
        <v>3227</v>
      </c>
      <c r="C166" t="s">
        <v>245</v>
      </c>
      <c r="D166" t="s">
        <v>231</v>
      </c>
      <c r="E166">
        <v>7285</v>
      </c>
      <c r="F166">
        <v>7082</v>
      </c>
    </row>
    <row r="167" spans="1:6" ht="12.75">
      <c r="A167">
        <v>3231</v>
      </c>
      <c r="C167" t="s">
        <v>246</v>
      </c>
      <c r="E167">
        <v>7285</v>
      </c>
      <c r="F167">
        <v>7082</v>
      </c>
    </row>
    <row r="168" spans="1:6" ht="12.75">
      <c r="A168">
        <v>3232</v>
      </c>
      <c r="C168" t="s">
        <v>247</v>
      </c>
      <c r="E168">
        <v>7285</v>
      </c>
      <c r="F168">
        <v>7082</v>
      </c>
    </row>
    <row r="169" spans="1:6" ht="12.75">
      <c r="A169">
        <v>3233</v>
      </c>
      <c r="C169" t="s">
        <v>248</v>
      </c>
      <c r="D169" t="s">
        <v>133</v>
      </c>
      <c r="E169">
        <v>7285</v>
      </c>
      <c r="F169">
        <v>7082</v>
      </c>
    </row>
    <row r="170" spans="1:4" ht="12.75">
      <c r="A170">
        <v>3235</v>
      </c>
      <c r="C170" t="s">
        <v>249</v>
      </c>
      <c r="D170" t="s">
        <v>231</v>
      </c>
    </row>
    <row r="171" spans="1:4" ht="12.75">
      <c r="A171">
        <v>3236</v>
      </c>
      <c r="C171" t="s">
        <v>250</v>
      </c>
      <c r="D171" t="s">
        <v>231</v>
      </c>
    </row>
    <row r="172" spans="1:4" ht="12.75">
      <c r="A172">
        <v>3240</v>
      </c>
      <c r="C172" t="s">
        <v>251</v>
      </c>
      <c r="D172" t="s">
        <v>231</v>
      </c>
    </row>
    <row r="173" spans="1:4" ht="12.75">
      <c r="A173">
        <v>3244</v>
      </c>
      <c r="C173" t="s">
        <v>252</v>
      </c>
      <c r="D173" t="s">
        <v>231</v>
      </c>
    </row>
    <row r="174" spans="1:4" ht="12.75">
      <c r="A174">
        <v>3245</v>
      </c>
      <c r="C174" t="s">
        <v>253</v>
      </c>
      <c r="D174" t="s">
        <v>231</v>
      </c>
    </row>
    <row r="175" spans="1:4" ht="12.75">
      <c r="A175">
        <v>3248</v>
      </c>
      <c r="C175" t="s">
        <v>254</v>
      </c>
      <c r="D175" t="s">
        <v>231</v>
      </c>
    </row>
    <row r="176" spans="1:4" ht="12.75">
      <c r="A176">
        <v>3249</v>
      </c>
      <c r="C176" t="s">
        <v>255</v>
      </c>
      <c r="D176" t="s">
        <v>231</v>
      </c>
    </row>
    <row r="177" spans="1:6" ht="12.75">
      <c r="A177">
        <v>3301</v>
      </c>
      <c r="C177" t="s">
        <v>256</v>
      </c>
      <c r="D177" t="s">
        <v>78</v>
      </c>
      <c r="E177">
        <v>7210</v>
      </c>
      <c r="F177">
        <v>7010</v>
      </c>
    </row>
    <row r="178" spans="1:6" ht="12.75">
      <c r="A178">
        <v>3303</v>
      </c>
      <c r="C178" t="s">
        <v>257</v>
      </c>
      <c r="D178" t="s">
        <v>78</v>
      </c>
      <c r="E178">
        <v>7210</v>
      </c>
      <c r="F178">
        <v>7010</v>
      </c>
    </row>
    <row r="179" spans="1:6" ht="12.75">
      <c r="A179">
        <v>3305</v>
      </c>
      <c r="C179" t="s">
        <v>258</v>
      </c>
      <c r="D179" t="s">
        <v>231</v>
      </c>
      <c r="E179">
        <v>7210</v>
      </c>
      <c r="F179">
        <v>7010</v>
      </c>
    </row>
    <row r="180" spans="1:6" ht="12.75">
      <c r="A180">
        <v>3307</v>
      </c>
      <c r="C180" t="s">
        <v>259</v>
      </c>
      <c r="D180" t="s">
        <v>231</v>
      </c>
      <c r="E180">
        <v>7210</v>
      </c>
      <c r="F180">
        <v>7010</v>
      </c>
    </row>
    <row r="181" spans="1:6" ht="12.75">
      <c r="A181">
        <v>3309</v>
      </c>
      <c r="C181" t="s">
        <v>260</v>
      </c>
      <c r="D181" t="s">
        <v>80</v>
      </c>
      <c r="E181">
        <v>7210</v>
      </c>
      <c r="F181">
        <v>7010</v>
      </c>
    </row>
    <row r="182" spans="1:6" ht="12.75">
      <c r="A182">
        <v>3311</v>
      </c>
      <c r="C182" t="s">
        <v>261</v>
      </c>
      <c r="D182" t="s">
        <v>80</v>
      </c>
      <c r="E182">
        <v>7210</v>
      </c>
      <c r="F182">
        <v>7010</v>
      </c>
    </row>
    <row r="183" spans="1:6" ht="12.75">
      <c r="A183">
        <v>3313</v>
      </c>
      <c r="C183" t="s">
        <v>262</v>
      </c>
      <c r="D183" t="s">
        <v>80</v>
      </c>
      <c r="E183">
        <v>7210</v>
      </c>
      <c r="F183">
        <v>7010</v>
      </c>
    </row>
    <row r="184" spans="1:6" ht="12.75">
      <c r="A184">
        <v>3315</v>
      </c>
      <c r="C184" t="s">
        <v>263</v>
      </c>
      <c r="D184" t="s">
        <v>80</v>
      </c>
      <c r="E184">
        <v>7210</v>
      </c>
      <c r="F184">
        <v>7010</v>
      </c>
    </row>
    <row r="185" spans="1:6" ht="12.75">
      <c r="A185">
        <v>3318</v>
      </c>
      <c r="C185" t="s">
        <v>264</v>
      </c>
      <c r="D185" t="s">
        <v>78</v>
      </c>
      <c r="E185">
        <v>7210</v>
      </c>
      <c r="F185">
        <v>7010</v>
      </c>
    </row>
    <row r="186" spans="1:6" ht="12.75">
      <c r="A186">
        <v>3321</v>
      </c>
      <c r="C186" t="s">
        <v>265</v>
      </c>
      <c r="D186" t="s">
        <v>78</v>
      </c>
      <c r="E186">
        <v>7210</v>
      </c>
      <c r="F186">
        <v>7010</v>
      </c>
    </row>
    <row r="187" spans="1:6" ht="12.75">
      <c r="A187">
        <v>3325</v>
      </c>
      <c r="C187" t="s">
        <v>266</v>
      </c>
      <c r="D187" t="s">
        <v>78</v>
      </c>
      <c r="E187">
        <v>7210</v>
      </c>
      <c r="F187">
        <v>7010</v>
      </c>
    </row>
    <row r="188" spans="1:5" ht="12.75">
      <c r="A188">
        <v>3326</v>
      </c>
      <c r="C188" t="s">
        <v>267</v>
      </c>
      <c r="D188" t="s">
        <v>231</v>
      </c>
      <c r="E188">
        <v>7210</v>
      </c>
    </row>
    <row r="189" spans="1:6" ht="12.75">
      <c r="A189">
        <v>3327</v>
      </c>
      <c r="C189" t="s">
        <v>268</v>
      </c>
      <c r="D189" t="s">
        <v>80</v>
      </c>
      <c r="E189">
        <v>7210</v>
      </c>
      <c r="F189">
        <v>7010</v>
      </c>
    </row>
    <row r="190" spans="1:6" ht="12.75">
      <c r="A190">
        <v>3328</v>
      </c>
      <c r="C190" t="s">
        <v>269</v>
      </c>
      <c r="D190" t="s">
        <v>80</v>
      </c>
      <c r="E190">
        <v>7210</v>
      </c>
      <c r="F190">
        <v>7010</v>
      </c>
    </row>
    <row r="191" spans="1:6" ht="12.75">
      <c r="A191">
        <v>3332</v>
      </c>
      <c r="C191" t="s">
        <v>270</v>
      </c>
      <c r="D191" t="s">
        <v>78</v>
      </c>
      <c r="E191">
        <v>7210</v>
      </c>
      <c r="F191">
        <v>7010</v>
      </c>
    </row>
    <row r="192" spans="1:6" ht="12.75">
      <c r="A192">
        <v>3334</v>
      </c>
      <c r="C192" t="s">
        <v>271</v>
      </c>
      <c r="D192" t="s">
        <v>78</v>
      </c>
      <c r="E192">
        <v>7210</v>
      </c>
      <c r="F192">
        <v>7010</v>
      </c>
    </row>
    <row r="193" spans="1:6" ht="12.75">
      <c r="A193">
        <v>3336</v>
      </c>
      <c r="C193" t="s">
        <v>272</v>
      </c>
      <c r="D193" t="s">
        <v>231</v>
      </c>
      <c r="E193">
        <v>7210</v>
      </c>
      <c r="F193">
        <v>7010</v>
      </c>
    </row>
    <row r="194" spans="1:6" ht="12.75">
      <c r="A194">
        <v>3338</v>
      </c>
      <c r="C194" t="s">
        <v>273</v>
      </c>
      <c r="D194" t="s">
        <v>231</v>
      </c>
      <c r="E194">
        <v>7210</v>
      </c>
      <c r="F194">
        <v>7010</v>
      </c>
    </row>
    <row r="195" spans="1:6" ht="12.75">
      <c r="A195">
        <v>3340</v>
      </c>
      <c r="C195" t="s">
        <v>274</v>
      </c>
      <c r="D195" t="s">
        <v>80</v>
      </c>
      <c r="E195">
        <v>7210</v>
      </c>
      <c r="F195">
        <v>7010</v>
      </c>
    </row>
    <row r="196" spans="1:6" ht="12.75">
      <c r="A196">
        <v>3342</v>
      </c>
      <c r="C196" t="s">
        <v>275</v>
      </c>
      <c r="D196" t="s">
        <v>80</v>
      </c>
      <c r="E196">
        <v>7210</v>
      </c>
      <c r="F196">
        <v>7010</v>
      </c>
    </row>
    <row r="197" spans="1:6" ht="12.75">
      <c r="A197">
        <v>3344</v>
      </c>
      <c r="C197" t="s">
        <v>276</v>
      </c>
      <c r="D197" t="s">
        <v>80</v>
      </c>
      <c r="E197">
        <v>7210</v>
      </c>
      <c r="F197">
        <v>7010</v>
      </c>
    </row>
    <row r="198" spans="1:6" ht="12.75">
      <c r="A198">
        <v>3346</v>
      </c>
      <c r="C198" t="s">
        <v>277</v>
      </c>
      <c r="D198" t="s">
        <v>80</v>
      </c>
      <c r="E198">
        <v>7210</v>
      </c>
      <c r="F198">
        <v>7010</v>
      </c>
    </row>
    <row r="199" spans="1:6" ht="12.75">
      <c r="A199">
        <v>3347</v>
      </c>
      <c r="C199" t="s">
        <v>278</v>
      </c>
      <c r="D199" t="s">
        <v>78</v>
      </c>
      <c r="E199">
        <v>7210</v>
      </c>
      <c r="F199">
        <v>7010</v>
      </c>
    </row>
    <row r="200" spans="1:4" ht="12.75">
      <c r="A200">
        <v>3350</v>
      </c>
      <c r="C200" t="s">
        <v>279</v>
      </c>
      <c r="D200" t="s">
        <v>78</v>
      </c>
    </row>
    <row r="201" spans="1:4" ht="12.75">
      <c r="A201">
        <v>3352</v>
      </c>
      <c r="C201" t="s">
        <v>280</v>
      </c>
      <c r="D201" t="s">
        <v>78</v>
      </c>
    </row>
    <row r="202" spans="1:4" ht="12.75">
      <c r="A202">
        <v>3354</v>
      </c>
      <c r="C202" t="s">
        <v>281</v>
      </c>
      <c r="D202" t="s">
        <v>78</v>
      </c>
    </row>
    <row r="203" spans="1:4" ht="12.75">
      <c r="A203">
        <v>3356</v>
      </c>
      <c r="C203" t="s">
        <v>282</v>
      </c>
      <c r="D203" t="s">
        <v>78</v>
      </c>
    </row>
    <row r="204" spans="1:4" ht="12.75">
      <c r="A204">
        <v>3358</v>
      </c>
      <c r="C204" t="s">
        <v>283</v>
      </c>
      <c r="D204" t="s">
        <v>78</v>
      </c>
    </row>
    <row r="205" spans="1:4" ht="12.75">
      <c r="A205">
        <v>3360</v>
      </c>
      <c r="C205" t="s">
        <v>284</v>
      </c>
      <c r="D205" t="s">
        <v>78</v>
      </c>
    </row>
    <row r="206" spans="1:4" ht="12.75">
      <c r="A206">
        <v>3362</v>
      </c>
      <c r="C206" t="s">
        <v>285</v>
      </c>
      <c r="D206" t="s">
        <v>78</v>
      </c>
    </row>
    <row r="207" spans="1:4" ht="12.75">
      <c r="A207">
        <v>4101</v>
      </c>
      <c r="C207" t="s">
        <v>286</v>
      </c>
      <c r="D207" t="s">
        <v>78</v>
      </c>
    </row>
    <row r="208" spans="1:4" ht="12.75">
      <c r="A208">
        <v>4102</v>
      </c>
      <c r="C208" t="s">
        <v>287</v>
      </c>
      <c r="D208" t="s">
        <v>78</v>
      </c>
    </row>
    <row r="209" spans="1:4" ht="12.75">
      <c r="A209">
        <v>4103</v>
      </c>
      <c r="C209" t="s">
        <v>288</v>
      </c>
      <c r="D209" t="s">
        <v>78</v>
      </c>
    </row>
    <row r="210" spans="1:4" ht="12.75">
      <c r="A210">
        <v>4108</v>
      </c>
      <c r="C210" t="s">
        <v>289</v>
      </c>
      <c r="D210" t="s">
        <v>78</v>
      </c>
    </row>
    <row r="211" spans="1:4" ht="12.75">
      <c r="A211">
        <v>4112</v>
      </c>
      <c r="C211" t="s">
        <v>290</v>
      </c>
      <c r="D211" t="s">
        <v>78</v>
      </c>
    </row>
    <row r="212" spans="1:4" ht="12.75">
      <c r="A212">
        <v>4200</v>
      </c>
      <c r="C212" t="s">
        <v>291</v>
      </c>
      <c r="D212" t="s">
        <v>78</v>
      </c>
    </row>
    <row r="213" spans="1:4" ht="12.75">
      <c r="A213">
        <v>4201</v>
      </c>
      <c r="C213" t="s">
        <v>292</v>
      </c>
      <c r="D213" t="s">
        <v>78</v>
      </c>
    </row>
    <row r="214" spans="1:6" ht="12.75">
      <c r="A214">
        <v>4210</v>
      </c>
      <c r="C214" t="s">
        <v>293</v>
      </c>
      <c r="E214">
        <v>7210</v>
      </c>
      <c r="F214">
        <v>7010</v>
      </c>
    </row>
    <row r="215" spans="1:6" ht="12.75">
      <c r="A215">
        <v>4211</v>
      </c>
      <c r="C215" t="s">
        <v>294</v>
      </c>
      <c r="E215">
        <v>7210</v>
      </c>
      <c r="F215">
        <v>7010</v>
      </c>
    </row>
    <row r="216" spans="1:3" ht="12.75">
      <c r="A216">
        <v>4220</v>
      </c>
      <c r="C216" t="s">
        <v>295</v>
      </c>
    </row>
    <row r="217" spans="1:4" ht="12.75">
      <c r="A217">
        <v>4230</v>
      </c>
      <c r="C217" t="s">
        <v>296</v>
      </c>
      <c r="D217" t="s">
        <v>78</v>
      </c>
    </row>
    <row r="218" spans="1:6" ht="12.75">
      <c r="A218">
        <v>4240</v>
      </c>
      <c r="C218" t="s">
        <v>297</v>
      </c>
      <c r="D218" t="s">
        <v>78</v>
      </c>
      <c r="E218">
        <v>7210</v>
      </c>
      <c r="F218">
        <v>7010</v>
      </c>
    </row>
    <row r="219" spans="1:6" ht="12.75">
      <c r="A219">
        <v>4241</v>
      </c>
      <c r="C219" t="s">
        <v>298</v>
      </c>
      <c r="D219" t="s">
        <v>78</v>
      </c>
      <c r="E219">
        <v>7210</v>
      </c>
      <c r="F219">
        <v>7010</v>
      </c>
    </row>
    <row r="220" spans="1:4" ht="12.75">
      <c r="A220">
        <v>4250</v>
      </c>
      <c r="C220" t="s">
        <v>299</v>
      </c>
      <c r="D220" t="s">
        <v>78</v>
      </c>
    </row>
    <row r="221" spans="1:4" ht="12.75">
      <c r="A221">
        <v>4251</v>
      </c>
      <c r="C221" t="s">
        <v>300</v>
      </c>
      <c r="D221" t="s">
        <v>78</v>
      </c>
    </row>
    <row r="222" spans="1:4" ht="12.75">
      <c r="A222">
        <v>4299</v>
      </c>
      <c r="C222" t="s">
        <v>301</v>
      </c>
      <c r="D222" t="s">
        <v>78</v>
      </c>
    </row>
    <row r="223" spans="1:4" ht="12.75">
      <c r="A223">
        <v>4300</v>
      </c>
      <c r="C223" t="s">
        <v>302</v>
      </c>
      <c r="D223" t="s">
        <v>78</v>
      </c>
    </row>
    <row r="224" spans="1:6" ht="12.75">
      <c r="A224">
        <v>4310</v>
      </c>
      <c r="C224" t="s">
        <v>303</v>
      </c>
      <c r="E224">
        <v>7210</v>
      </c>
      <c r="F224">
        <v>7010</v>
      </c>
    </row>
    <row r="225" spans="1:6" ht="12.75">
      <c r="A225">
        <v>4311</v>
      </c>
      <c r="C225" t="s">
        <v>304</v>
      </c>
      <c r="E225">
        <v>7210</v>
      </c>
      <c r="F225">
        <v>7010</v>
      </c>
    </row>
    <row r="226" spans="1:3" ht="12.75">
      <c r="A226">
        <v>4320</v>
      </c>
      <c r="C226" t="s">
        <v>305</v>
      </c>
    </row>
    <row r="227" spans="1:4" ht="12.75">
      <c r="A227">
        <v>4330</v>
      </c>
      <c r="C227" t="s">
        <v>306</v>
      </c>
      <c r="D227" t="s">
        <v>78</v>
      </c>
    </row>
    <row r="228" spans="1:6" ht="12.75">
      <c r="A228">
        <v>4331</v>
      </c>
      <c r="C228" t="s">
        <v>307</v>
      </c>
      <c r="D228" t="s">
        <v>78</v>
      </c>
      <c r="E228">
        <v>7210</v>
      </c>
      <c r="F228">
        <v>7010</v>
      </c>
    </row>
    <row r="229" spans="1:6" ht="12.75">
      <c r="A229">
        <v>4340</v>
      </c>
      <c r="C229" t="s">
        <v>308</v>
      </c>
      <c r="D229" t="s">
        <v>78</v>
      </c>
      <c r="E229">
        <v>7210</v>
      </c>
      <c r="F229">
        <v>7010</v>
      </c>
    </row>
    <row r="230" spans="1:6" ht="12.75">
      <c r="A230">
        <v>4341</v>
      </c>
      <c r="C230" t="s">
        <v>309</v>
      </c>
      <c r="D230" t="s">
        <v>78</v>
      </c>
      <c r="E230">
        <v>7210</v>
      </c>
      <c r="F230">
        <v>7010</v>
      </c>
    </row>
    <row r="231" spans="1:6" ht="12.75">
      <c r="A231">
        <v>4342</v>
      </c>
      <c r="C231" t="s">
        <v>310</v>
      </c>
      <c r="D231" t="s">
        <v>78</v>
      </c>
      <c r="E231">
        <v>7210</v>
      </c>
      <c r="F231">
        <v>7010</v>
      </c>
    </row>
    <row r="232" spans="1:4" ht="12.75">
      <c r="A232">
        <v>4350</v>
      </c>
      <c r="C232" t="s">
        <v>311</v>
      </c>
      <c r="D232" t="s">
        <v>78</v>
      </c>
    </row>
    <row r="233" spans="1:4" ht="12.75">
      <c r="A233">
        <v>4351</v>
      </c>
      <c r="C233" t="s">
        <v>312</v>
      </c>
      <c r="D233" t="s">
        <v>78</v>
      </c>
    </row>
    <row r="234" spans="1:4" ht="12.75">
      <c r="A234">
        <v>4352</v>
      </c>
      <c r="C234" t="s">
        <v>313</v>
      </c>
      <c r="D234" t="s">
        <v>78</v>
      </c>
    </row>
    <row r="235" spans="1:4" ht="12.75">
      <c r="A235">
        <v>4399</v>
      </c>
      <c r="C235" t="s">
        <v>314</v>
      </c>
      <c r="D235" t="s">
        <v>78</v>
      </c>
    </row>
    <row r="236" spans="1:6" ht="12.75">
      <c r="A236">
        <v>6101</v>
      </c>
      <c r="C236" t="s">
        <v>315</v>
      </c>
      <c r="D236" t="s">
        <v>78</v>
      </c>
      <c r="E236">
        <v>7210</v>
      </c>
      <c r="F236">
        <v>7010</v>
      </c>
    </row>
    <row r="237" spans="1:6" ht="12.75">
      <c r="A237">
        <v>6102</v>
      </c>
      <c r="C237" t="s">
        <v>316</v>
      </c>
      <c r="D237" t="s">
        <v>78</v>
      </c>
      <c r="E237">
        <v>7210</v>
      </c>
      <c r="F237">
        <v>7010</v>
      </c>
    </row>
    <row r="238" spans="1:6" ht="12.75">
      <c r="A238">
        <v>6103</v>
      </c>
      <c r="C238" t="s">
        <v>317</v>
      </c>
      <c r="D238" t="s">
        <v>78</v>
      </c>
      <c r="E238">
        <v>7210</v>
      </c>
      <c r="F238">
        <v>7010</v>
      </c>
    </row>
    <row r="239" spans="1:6" ht="12.75">
      <c r="A239">
        <v>6106</v>
      </c>
      <c r="C239" t="s">
        <v>318</v>
      </c>
      <c r="D239" t="s">
        <v>78</v>
      </c>
      <c r="E239">
        <v>7210</v>
      </c>
      <c r="F239">
        <v>7010</v>
      </c>
    </row>
    <row r="240" spans="1:6" ht="12.75">
      <c r="A240">
        <v>6107</v>
      </c>
      <c r="C240" t="s">
        <v>319</v>
      </c>
      <c r="D240" t="s">
        <v>78</v>
      </c>
      <c r="E240">
        <v>7210</v>
      </c>
      <c r="F240">
        <v>7010</v>
      </c>
    </row>
    <row r="241" spans="1:6" ht="12.75">
      <c r="A241">
        <v>6108</v>
      </c>
      <c r="C241" t="s">
        <v>320</v>
      </c>
      <c r="D241" t="s">
        <v>78</v>
      </c>
      <c r="E241">
        <v>7210</v>
      </c>
      <c r="F241">
        <v>7010</v>
      </c>
    </row>
    <row r="242" spans="1:6" ht="12.75">
      <c r="A242">
        <v>6113</v>
      </c>
      <c r="C242" t="s">
        <v>321</v>
      </c>
      <c r="D242" t="s">
        <v>78</v>
      </c>
      <c r="E242">
        <v>7210</v>
      </c>
      <c r="F242">
        <v>7010</v>
      </c>
    </row>
    <row r="243" spans="1:6" ht="12.75">
      <c r="A243">
        <v>6115</v>
      </c>
      <c r="C243" t="s">
        <v>322</v>
      </c>
      <c r="D243" t="s">
        <v>78</v>
      </c>
      <c r="E243">
        <v>7210</v>
      </c>
      <c r="F243">
        <v>7010</v>
      </c>
    </row>
    <row r="244" spans="1:6" ht="12.75">
      <c r="A244">
        <v>6120</v>
      </c>
      <c r="C244" t="s">
        <v>323</v>
      </c>
      <c r="D244" t="s">
        <v>78</v>
      </c>
      <c r="E244">
        <v>7210</v>
      </c>
      <c r="F244">
        <v>7010</v>
      </c>
    </row>
    <row r="245" spans="1:6" ht="12.75">
      <c r="A245">
        <v>6121</v>
      </c>
      <c r="C245" t="s">
        <v>324</v>
      </c>
      <c r="D245" t="s">
        <v>78</v>
      </c>
      <c r="E245">
        <v>7210</v>
      </c>
      <c r="F245">
        <v>7010</v>
      </c>
    </row>
    <row r="246" spans="1:6" ht="12.75">
      <c r="A246">
        <v>6122</v>
      </c>
      <c r="C246" t="s">
        <v>325</v>
      </c>
      <c r="D246" t="s">
        <v>78</v>
      </c>
      <c r="E246">
        <v>7210</v>
      </c>
      <c r="F246">
        <v>7010</v>
      </c>
    </row>
    <row r="247" spans="1:6" ht="12.75">
      <c r="A247">
        <v>6125</v>
      </c>
      <c r="C247" t="s">
        <v>326</v>
      </c>
      <c r="D247" t="s">
        <v>78</v>
      </c>
      <c r="E247">
        <v>7210</v>
      </c>
      <c r="F247">
        <v>7010</v>
      </c>
    </row>
    <row r="248" spans="1:6" ht="12.75">
      <c r="A248">
        <v>6126</v>
      </c>
      <c r="C248" t="s">
        <v>327</v>
      </c>
      <c r="D248" t="s">
        <v>78</v>
      </c>
      <c r="E248">
        <v>7210</v>
      </c>
      <c r="F248">
        <v>7010</v>
      </c>
    </row>
    <row r="249" spans="1:6" ht="12.75">
      <c r="A249">
        <v>6127</v>
      </c>
      <c r="C249" t="s">
        <v>328</v>
      </c>
      <c r="D249" t="s">
        <v>78</v>
      </c>
      <c r="E249">
        <v>7210</v>
      </c>
      <c r="F249">
        <v>7010</v>
      </c>
    </row>
    <row r="250" spans="1:6" ht="12.75">
      <c r="A250">
        <v>6130</v>
      </c>
      <c r="C250" t="s">
        <v>329</v>
      </c>
      <c r="D250" t="s">
        <v>78</v>
      </c>
      <c r="E250">
        <v>7210</v>
      </c>
      <c r="F250">
        <v>7010</v>
      </c>
    </row>
    <row r="251" spans="1:6" ht="12.75">
      <c r="A251">
        <v>6131</v>
      </c>
      <c r="C251" t="s">
        <v>330</v>
      </c>
      <c r="D251" t="s">
        <v>231</v>
      </c>
      <c r="E251">
        <v>7210</v>
      </c>
      <c r="F251">
        <v>7010</v>
      </c>
    </row>
    <row r="252" spans="1:6" ht="12.75">
      <c r="A252">
        <v>6132</v>
      </c>
      <c r="C252" t="s">
        <v>331</v>
      </c>
      <c r="D252" t="s">
        <v>231</v>
      </c>
      <c r="E252">
        <v>7210</v>
      </c>
      <c r="F252">
        <v>7010</v>
      </c>
    </row>
    <row r="253" spans="1:6" ht="12.75">
      <c r="A253">
        <v>6133</v>
      </c>
      <c r="C253" t="s">
        <v>332</v>
      </c>
      <c r="D253" t="s">
        <v>78</v>
      </c>
      <c r="E253">
        <v>7210</v>
      </c>
      <c r="F253">
        <v>7010</v>
      </c>
    </row>
    <row r="254" spans="1:6" ht="12.75">
      <c r="A254">
        <v>6135</v>
      </c>
      <c r="C254" t="s">
        <v>333</v>
      </c>
      <c r="D254" t="s">
        <v>78</v>
      </c>
      <c r="E254">
        <v>7210</v>
      </c>
      <c r="F254">
        <v>7010</v>
      </c>
    </row>
    <row r="255" spans="1:6" ht="12.75">
      <c r="A255">
        <v>6136</v>
      </c>
      <c r="C255" t="s">
        <v>334</v>
      </c>
      <c r="D255" t="s">
        <v>231</v>
      </c>
      <c r="E255">
        <v>7210</v>
      </c>
      <c r="F255">
        <v>7010</v>
      </c>
    </row>
    <row r="256" spans="1:6" ht="12.75">
      <c r="A256">
        <v>6137</v>
      </c>
      <c r="C256" t="s">
        <v>335</v>
      </c>
      <c r="D256" t="s">
        <v>231</v>
      </c>
      <c r="E256">
        <v>7210</v>
      </c>
      <c r="F256">
        <v>7010</v>
      </c>
    </row>
    <row r="257" spans="1:6" ht="12.75">
      <c r="A257">
        <v>6140</v>
      </c>
      <c r="C257" t="s">
        <v>336</v>
      </c>
      <c r="D257" t="s">
        <v>78</v>
      </c>
      <c r="E257">
        <v>7210</v>
      </c>
      <c r="F257">
        <v>7010</v>
      </c>
    </row>
    <row r="258" spans="1:6" ht="12.75">
      <c r="A258">
        <v>6141</v>
      </c>
      <c r="C258" t="s">
        <v>337</v>
      </c>
      <c r="D258" t="s">
        <v>231</v>
      </c>
      <c r="E258">
        <v>7210</v>
      </c>
      <c r="F258">
        <v>7010</v>
      </c>
    </row>
    <row r="259" spans="1:6" ht="12.75">
      <c r="A259">
        <v>6142</v>
      </c>
      <c r="C259" t="s">
        <v>338</v>
      </c>
      <c r="D259" t="s">
        <v>231</v>
      </c>
      <c r="E259">
        <v>7210</v>
      </c>
      <c r="F259">
        <v>7010</v>
      </c>
    </row>
    <row r="260" spans="1:6" ht="12.75">
      <c r="A260">
        <v>6143</v>
      </c>
      <c r="C260" t="s">
        <v>339</v>
      </c>
      <c r="D260" t="s">
        <v>80</v>
      </c>
      <c r="E260">
        <v>7210</v>
      </c>
      <c r="F260">
        <v>7010</v>
      </c>
    </row>
    <row r="261" spans="1:6" ht="12.75">
      <c r="A261">
        <v>6146</v>
      </c>
      <c r="C261" t="s">
        <v>340</v>
      </c>
      <c r="D261" t="s">
        <v>78</v>
      </c>
      <c r="E261">
        <v>7210</v>
      </c>
      <c r="F261">
        <v>7010</v>
      </c>
    </row>
    <row r="262" spans="1:6" ht="12.75">
      <c r="A262">
        <v>6147</v>
      </c>
      <c r="C262" t="s">
        <v>341</v>
      </c>
      <c r="D262" t="s">
        <v>231</v>
      </c>
      <c r="E262">
        <v>7210</v>
      </c>
      <c r="F262">
        <v>7010</v>
      </c>
    </row>
    <row r="263" spans="1:6" ht="12.75">
      <c r="A263">
        <v>6148</v>
      </c>
      <c r="C263" t="s">
        <v>342</v>
      </c>
      <c r="D263" t="s">
        <v>231</v>
      </c>
      <c r="E263">
        <v>7210</v>
      </c>
      <c r="F263">
        <v>7010</v>
      </c>
    </row>
    <row r="264" spans="1:6" ht="12.75">
      <c r="A264">
        <v>6149</v>
      </c>
      <c r="C264" t="s">
        <v>343</v>
      </c>
      <c r="D264" t="s">
        <v>80</v>
      </c>
      <c r="E264">
        <v>7210</v>
      </c>
      <c r="F264">
        <v>7010</v>
      </c>
    </row>
    <row r="265" spans="1:6" ht="12.75">
      <c r="A265">
        <v>6152</v>
      </c>
      <c r="C265" t="s">
        <v>344</v>
      </c>
      <c r="D265" t="s">
        <v>78</v>
      </c>
      <c r="E265">
        <v>7281</v>
      </c>
      <c r="F265">
        <v>7081</v>
      </c>
    </row>
    <row r="266" spans="1:6" ht="12.75">
      <c r="A266">
        <v>6153</v>
      </c>
      <c r="C266" t="s">
        <v>345</v>
      </c>
      <c r="D266" t="s">
        <v>78</v>
      </c>
      <c r="E266">
        <v>7281</v>
      </c>
      <c r="F266">
        <v>7081</v>
      </c>
    </row>
    <row r="267" spans="1:6" ht="12.75">
      <c r="A267">
        <v>6154</v>
      </c>
      <c r="C267" t="s">
        <v>346</v>
      </c>
      <c r="D267" t="s">
        <v>78</v>
      </c>
      <c r="E267">
        <v>7281</v>
      </c>
      <c r="F267">
        <v>7081</v>
      </c>
    </row>
    <row r="268" spans="1:4" ht="12.75">
      <c r="A268">
        <v>6155</v>
      </c>
      <c r="C268" t="s">
        <v>347</v>
      </c>
      <c r="D268" t="s">
        <v>78</v>
      </c>
    </row>
    <row r="269" spans="1:4" ht="12.75">
      <c r="A269">
        <v>6156</v>
      </c>
      <c r="C269" t="s">
        <v>348</v>
      </c>
      <c r="D269" t="s">
        <v>78</v>
      </c>
    </row>
    <row r="270" spans="1:4" ht="12.75">
      <c r="A270">
        <v>6158</v>
      </c>
      <c r="C270" t="s">
        <v>349</v>
      </c>
      <c r="D270" t="s">
        <v>78</v>
      </c>
    </row>
    <row r="271" spans="1:4" ht="12.75">
      <c r="A271">
        <v>6161</v>
      </c>
      <c r="C271" t="s">
        <v>350</v>
      </c>
      <c r="D271" t="s">
        <v>78</v>
      </c>
    </row>
    <row r="272" spans="1:4" ht="12.75">
      <c r="A272">
        <v>6164</v>
      </c>
      <c r="C272" t="s">
        <v>351</v>
      </c>
      <c r="D272" t="s">
        <v>78</v>
      </c>
    </row>
    <row r="273" spans="1:6" ht="12.75">
      <c r="A273">
        <v>6167</v>
      </c>
      <c r="C273" t="s">
        <v>352</v>
      </c>
      <c r="D273" t="s">
        <v>78</v>
      </c>
      <c r="E273">
        <v>7281</v>
      </c>
      <c r="F273">
        <v>7081</v>
      </c>
    </row>
    <row r="274" spans="1:6" ht="12.75">
      <c r="A274">
        <v>6170</v>
      </c>
      <c r="C274" t="s">
        <v>353</v>
      </c>
      <c r="D274" t="s">
        <v>78</v>
      </c>
      <c r="E274">
        <v>7210</v>
      </c>
      <c r="F274">
        <v>7010</v>
      </c>
    </row>
    <row r="275" spans="1:6" ht="12.75">
      <c r="A275">
        <v>6171</v>
      </c>
      <c r="C275" t="s">
        <v>354</v>
      </c>
      <c r="D275" t="s">
        <v>78</v>
      </c>
      <c r="E275">
        <v>7210</v>
      </c>
      <c r="F275">
        <v>7010</v>
      </c>
    </row>
    <row r="276" spans="1:6" ht="12.75">
      <c r="A276">
        <v>6174</v>
      </c>
      <c r="C276" t="s">
        <v>355</v>
      </c>
      <c r="D276" t="s">
        <v>231</v>
      </c>
      <c r="E276">
        <v>7210</v>
      </c>
      <c r="F276">
        <v>7010</v>
      </c>
    </row>
    <row r="277" spans="1:6" ht="12.75">
      <c r="A277">
        <v>6175</v>
      </c>
      <c r="C277" t="s">
        <v>356</v>
      </c>
      <c r="D277" t="s">
        <v>231</v>
      </c>
      <c r="E277">
        <v>7210</v>
      </c>
      <c r="F277">
        <v>7010</v>
      </c>
    </row>
    <row r="278" spans="1:6" ht="12.75">
      <c r="A278">
        <v>6178</v>
      </c>
      <c r="C278" t="s">
        <v>357</v>
      </c>
      <c r="D278" t="s">
        <v>231</v>
      </c>
      <c r="E278">
        <v>7210</v>
      </c>
      <c r="F278">
        <v>7010</v>
      </c>
    </row>
    <row r="279" spans="1:6" ht="12.75">
      <c r="A279">
        <v>6179</v>
      </c>
      <c r="C279" t="s">
        <v>358</v>
      </c>
      <c r="D279" t="s">
        <v>231</v>
      </c>
      <c r="E279">
        <v>7210</v>
      </c>
      <c r="F279">
        <v>7010</v>
      </c>
    </row>
    <row r="280" spans="1:6" ht="12.75">
      <c r="A280">
        <v>6182</v>
      </c>
      <c r="C280" t="s">
        <v>359</v>
      </c>
      <c r="D280" t="s">
        <v>80</v>
      </c>
      <c r="E280">
        <v>7210</v>
      </c>
      <c r="F280">
        <v>7010</v>
      </c>
    </row>
    <row r="281" spans="1:6" ht="12.75">
      <c r="A281">
        <v>6183</v>
      </c>
      <c r="C281" t="s">
        <v>360</v>
      </c>
      <c r="D281" t="s">
        <v>80</v>
      </c>
      <c r="E281">
        <v>7210</v>
      </c>
      <c r="F281">
        <v>7010</v>
      </c>
    </row>
    <row r="282" spans="1:6" ht="12.75">
      <c r="A282">
        <v>6186</v>
      </c>
      <c r="C282" t="s">
        <v>361</v>
      </c>
      <c r="D282" t="s">
        <v>78</v>
      </c>
      <c r="E282">
        <v>7210</v>
      </c>
      <c r="F282">
        <v>7010</v>
      </c>
    </row>
    <row r="283" spans="1:6" ht="12.75">
      <c r="A283">
        <v>6189</v>
      </c>
      <c r="C283" t="s">
        <v>362</v>
      </c>
      <c r="D283" t="s">
        <v>231</v>
      </c>
      <c r="E283">
        <v>7210</v>
      </c>
      <c r="F283">
        <v>7010</v>
      </c>
    </row>
    <row r="284" spans="1:6" ht="12.75">
      <c r="A284">
        <v>6192</v>
      </c>
      <c r="C284" t="s">
        <v>363</v>
      </c>
      <c r="D284" t="s">
        <v>231</v>
      </c>
      <c r="E284">
        <v>7210</v>
      </c>
      <c r="F284">
        <v>7010</v>
      </c>
    </row>
    <row r="285" spans="1:6" ht="12.75">
      <c r="A285">
        <v>6195</v>
      </c>
      <c r="C285" t="s">
        <v>364</v>
      </c>
      <c r="D285" t="s">
        <v>80</v>
      </c>
      <c r="E285">
        <v>7210</v>
      </c>
      <c r="F285">
        <v>7010</v>
      </c>
    </row>
    <row r="286" spans="1:6" ht="12.75">
      <c r="A286">
        <v>6198</v>
      </c>
      <c r="C286" t="s">
        <v>365</v>
      </c>
      <c r="D286" t="s">
        <v>78</v>
      </c>
      <c r="E286">
        <v>7210</v>
      </c>
      <c r="F286">
        <v>7010</v>
      </c>
    </row>
    <row r="287" spans="1:6" ht="12.75">
      <c r="A287">
        <v>6199</v>
      </c>
      <c r="C287" t="s">
        <v>366</v>
      </c>
      <c r="D287" t="s">
        <v>78</v>
      </c>
      <c r="E287">
        <v>7210</v>
      </c>
      <c r="F287">
        <v>7010</v>
      </c>
    </row>
    <row r="288" spans="1:6" ht="12.75">
      <c r="A288">
        <v>6202</v>
      </c>
      <c r="C288" t="s">
        <v>367</v>
      </c>
      <c r="D288" t="s">
        <v>231</v>
      </c>
      <c r="E288">
        <v>7210</v>
      </c>
      <c r="F288">
        <v>7010</v>
      </c>
    </row>
    <row r="289" spans="1:6" ht="12.75">
      <c r="A289">
        <v>6203</v>
      </c>
      <c r="C289" t="s">
        <v>368</v>
      </c>
      <c r="D289" t="s">
        <v>231</v>
      </c>
      <c r="E289">
        <v>7210</v>
      </c>
      <c r="F289">
        <v>7010</v>
      </c>
    </row>
    <row r="290" spans="1:6" ht="12.75">
      <c r="A290">
        <v>6206</v>
      </c>
      <c r="C290" t="s">
        <v>369</v>
      </c>
      <c r="D290" t="s">
        <v>231</v>
      </c>
      <c r="E290">
        <v>7210</v>
      </c>
      <c r="F290">
        <v>7010</v>
      </c>
    </row>
    <row r="291" spans="1:6" ht="12.75">
      <c r="A291">
        <v>6207</v>
      </c>
      <c r="C291" t="s">
        <v>370</v>
      </c>
      <c r="D291" t="s">
        <v>231</v>
      </c>
      <c r="E291">
        <v>7210</v>
      </c>
      <c r="F291">
        <v>7010</v>
      </c>
    </row>
    <row r="292" spans="1:6" ht="12.75">
      <c r="A292">
        <v>6210</v>
      </c>
      <c r="C292" t="s">
        <v>371</v>
      </c>
      <c r="D292" t="s">
        <v>80</v>
      </c>
      <c r="E292">
        <v>7210</v>
      </c>
      <c r="F292">
        <v>7010</v>
      </c>
    </row>
    <row r="293" spans="1:6" ht="12.75">
      <c r="A293">
        <v>6211</v>
      </c>
      <c r="C293" t="s">
        <v>372</v>
      </c>
      <c r="D293" t="s">
        <v>80</v>
      </c>
      <c r="E293">
        <v>7210</v>
      </c>
      <c r="F293">
        <v>7010</v>
      </c>
    </row>
    <row r="294" spans="1:6" ht="12.75">
      <c r="A294">
        <v>6214</v>
      </c>
      <c r="C294" t="s">
        <v>373</v>
      </c>
      <c r="D294" t="s">
        <v>78</v>
      </c>
      <c r="E294">
        <v>7210</v>
      </c>
      <c r="F294">
        <v>7010</v>
      </c>
    </row>
    <row r="295" spans="1:6" ht="12.75">
      <c r="A295">
        <v>6217</v>
      </c>
      <c r="C295" t="s">
        <v>374</v>
      </c>
      <c r="D295" t="s">
        <v>231</v>
      </c>
      <c r="E295">
        <v>7210</v>
      </c>
      <c r="F295">
        <v>7010</v>
      </c>
    </row>
    <row r="296" spans="1:6" ht="12.75">
      <c r="A296">
        <v>6220</v>
      </c>
      <c r="C296" t="s">
        <v>375</v>
      </c>
      <c r="D296" t="s">
        <v>231</v>
      </c>
      <c r="E296">
        <v>7210</v>
      </c>
      <c r="F296">
        <v>7010</v>
      </c>
    </row>
    <row r="297" spans="1:6" ht="12.75">
      <c r="A297">
        <v>6223</v>
      </c>
      <c r="C297" t="s">
        <v>376</v>
      </c>
      <c r="D297" t="s">
        <v>78</v>
      </c>
      <c r="E297">
        <v>7210</v>
      </c>
      <c r="F297">
        <v>7010</v>
      </c>
    </row>
    <row r="298" spans="1:6" ht="12.75">
      <c r="A298">
        <v>6226</v>
      </c>
      <c r="C298" t="s">
        <v>377</v>
      </c>
      <c r="D298" t="s">
        <v>231</v>
      </c>
      <c r="E298">
        <v>7210</v>
      </c>
      <c r="F298">
        <v>7010</v>
      </c>
    </row>
    <row r="299" spans="1:6" ht="12.75">
      <c r="A299">
        <v>6229</v>
      </c>
      <c r="C299" t="s">
        <v>378</v>
      </c>
      <c r="D299" t="s">
        <v>231</v>
      </c>
      <c r="E299">
        <v>7210</v>
      </c>
      <c r="F299">
        <v>7010</v>
      </c>
    </row>
    <row r="300" spans="1:4" ht="12.75">
      <c r="A300">
        <v>6232</v>
      </c>
      <c r="C300" t="s">
        <v>379</v>
      </c>
      <c r="D300" t="s">
        <v>78</v>
      </c>
    </row>
    <row r="301" spans="1:4" ht="12.75">
      <c r="A301">
        <v>6233</v>
      </c>
      <c r="C301" t="s">
        <v>380</v>
      </c>
      <c r="D301" t="s">
        <v>78</v>
      </c>
    </row>
    <row r="302" spans="1:4" ht="12.75">
      <c r="A302">
        <v>6236</v>
      </c>
      <c r="C302" t="s">
        <v>381</v>
      </c>
      <c r="D302" t="s">
        <v>78</v>
      </c>
    </row>
    <row r="303" spans="1:4" ht="12.75">
      <c r="A303">
        <v>6239</v>
      </c>
      <c r="C303" t="s">
        <v>382</v>
      </c>
      <c r="D303" t="s">
        <v>78</v>
      </c>
    </row>
    <row r="304" spans="1:4" ht="12.75">
      <c r="A304">
        <v>6242</v>
      </c>
      <c r="C304" t="s">
        <v>383</v>
      </c>
      <c r="D304" t="s">
        <v>78</v>
      </c>
    </row>
    <row r="305" spans="1:4" ht="12.75">
      <c r="A305">
        <v>6245</v>
      </c>
      <c r="C305" t="s">
        <v>384</v>
      </c>
      <c r="D305" t="s">
        <v>78</v>
      </c>
    </row>
    <row r="306" spans="1:4" ht="12.75">
      <c r="A306">
        <v>6246</v>
      </c>
      <c r="C306" t="s">
        <v>385</v>
      </c>
      <c r="D306" t="s">
        <v>78</v>
      </c>
    </row>
    <row r="307" spans="1:4" ht="12.75">
      <c r="A307">
        <v>6261</v>
      </c>
      <c r="C307" t="s">
        <v>386</v>
      </c>
      <c r="D307" t="s">
        <v>78</v>
      </c>
    </row>
    <row r="308" spans="1:4" ht="12.75">
      <c r="A308">
        <v>6262</v>
      </c>
      <c r="C308" t="s">
        <v>387</v>
      </c>
      <c r="D308" t="s">
        <v>78</v>
      </c>
    </row>
    <row r="309" spans="1:4" ht="12.75">
      <c r="A309">
        <v>6263</v>
      </c>
      <c r="C309" t="s">
        <v>388</v>
      </c>
      <c r="D309" t="s">
        <v>78</v>
      </c>
    </row>
    <row r="310" spans="1:6" ht="12.75">
      <c r="A310">
        <v>6301</v>
      </c>
      <c r="C310" t="s">
        <v>389</v>
      </c>
      <c r="D310" t="s">
        <v>78</v>
      </c>
      <c r="E310">
        <v>7210</v>
      </c>
      <c r="F310">
        <v>7010</v>
      </c>
    </row>
    <row r="311" spans="1:6" ht="12.75">
      <c r="A311">
        <v>6303</v>
      </c>
      <c r="C311" t="s">
        <v>390</v>
      </c>
      <c r="D311" t="s">
        <v>231</v>
      </c>
      <c r="E311">
        <v>7210</v>
      </c>
      <c r="F311">
        <v>7010</v>
      </c>
    </row>
    <row r="312" spans="1:6" ht="12.75">
      <c r="A312">
        <v>6305</v>
      </c>
      <c r="C312" t="s">
        <v>391</v>
      </c>
      <c r="D312" t="s">
        <v>78</v>
      </c>
      <c r="E312">
        <v>7210</v>
      </c>
      <c r="F312">
        <v>7010</v>
      </c>
    </row>
    <row r="313" spans="1:6" ht="12.75">
      <c r="A313">
        <v>6306</v>
      </c>
      <c r="C313" t="s">
        <v>392</v>
      </c>
      <c r="D313" t="s">
        <v>78</v>
      </c>
      <c r="E313">
        <v>7210</v>
      </c>
      <c r="F313">
        <v>7010</v>
      </c>
    </row>
    <row r="314" spans="1:6" ht="12.75">
      <c r="A314">
        <v>6307</v>
      </c>
      <c r="C314" t="s">
        <v>393</v>
      </c>
      <c r="D314" t="s">
        <v>78</v>
      </c>
      <c r="E314">
        <v>7210</v>
      </c>
      <c r="F314">
        <v>7010</v>
      </c>
    </row>
    <row r="315" spans="1:6" ht="12.75">
      <c r="A315">
        <v>6310</v>
      </c>
      <c r="C315" t="s">
        <v>394</v>
      </c>
      <c r="D315" t="s">
        <v>78</v>
      </c>
      <c r="E315">
        <v>7210</v>
      </c>
      <c r="F315">
        <v>7010</v>
      </c>
    </row>
    <row r="316" spans="1:6" ht="12.75">
      <c r="A316">
        <v>6313</v>
      </c>
      <c r="C316" t="s">
        <v>395</v>
      </c>
      <c r="D316" t="s">
        <v>78</v>
      </c>
      <c r="E316">
        <v>7210</v>
      </c>
      <c r="F316">
        <v>7010</v>
      </c>
    </row>
    <row r="317" spans="1:6" ht="12.75">
      <c r="A317">
        <v>6314</v>
      </c>
      <c r="C317" t="s">
        <v>396</v>
      </c>
      <c r="D317" t="s">
        <v>78</v>
      </c>
      <c r="E317">
        <v>7210</v>
      </c>
      <c r="F317">
        <v>7010</v>
      </c>
    </row>
    <row r="318" spans="1:6" ht="12.75">
      <c r="A318">
        <v>6315</v>
      </c>
      <c r="C318" t="s">
        <v>397</v>
      </c>
      <c r="D318" t="s">
        <v>78</v>
      </c>
      <c r="E318">
        <v>7210</v>
      </c>
      <c r="F318">
        <v>7010</v>
      </c>
    </row>
    <row r="319" spans="1:6" ht="12.75">
      <c r="A319">
        <v>6318</v>
      </c>
      <c r="C319" t="s">
        <v>398</v>
      </c>
      <c r="D319" t="s">
        <v>78</v>
      </c>
      <c r="E319">
        <v>7210</v>
      </c>
      <c r="F319">
        <v>7010</v>
      </c>
    </row>
    <row r="320" spans="1:6" ht="12.75">
      <c r="A320">
        <v>6320</v>
      </c>
      <c r="C320" t="s">
        <v>399</v>
      </c>
      <c r="D320" t="s">
        <v>78</v>
      </c>
      <c r="E320">
        <v>7210</v>
      </c>
      <c r="F320">
        <v>7010</v>
      </c>
    </row>
    <row r="321" spans="1:6" ht="12.75">
      <c r="A321">
        <v>6321</v>
      </c>
      <c r="C321" t="s">
        <v>400</v>
      </c>
      <c r="D321" t="s">
        <v>78</v>
      </c>
      <c r="E321">
        <v>7210</v>
      </c>
      <c r="F321">
        <v>7010</v>
      </c>
    </row>
    <row r="322" spans="1:6" ht="12.75">
      <c r="A322">
        <v>6322</v>
      </c>
      <c r="C322" t="s">
        <v>401</v>
      </c>
      <c r="D322" t="s">
        <v>78</v>
      </c>
      <c r="E322">
        <v>7210</v>
      </c>
      <c r="F322">
        <v>7010</v>
      </c>
    </row>
    <row r="323" spans="1:6" ht="12.75">
      <c r="A323">
        <v>6323</v>
      </c>
      <c r="C323" t="s">
        <v>402</v>
      </c>
      <c r="D323" t="s">
        <v>78</v>
      </c>
      <c r="E323">
        <v>7210</v>
      </c>
      <c r="F323">
        <v>7010</v>
      </c>
    </row>
    <row r="324" spans="1:6" ht="12.75">
      <c r="A324">
        <v>6324</v>
      </c>
      <c r="C324" t="s">
        <v>403</v>
      </c>
      <c r="D324" t="s">
        <v>78</v>
      </c>
      <c r="E324">
        <v>7210</v>
      </c>
      <c r="F324">
        <v>7010</v>
      </c>
    </row>
    <row r="325" spans="1:6" ht="12.75">
      <c r="A325">
        <v>6330</v>
      </c>
      <c r="C325" t="s">
        <v>404</v>
      </c>
      <c r="D325" t="s">
        <v>231</v>
      </c>
      <c r="E325">
        <v>7210</v>
      </c>
      <c r="F325">
        <v>7010</v>
      </c>
    </row>
    <row r="326" spans="1:6" ht="12.75">
      <c r="A326">
        <v>6333</v>
      </c>
      <c r="C326" t="s">
        <v>405</v>
      </c>
      <c r="D326" t="s">
        <v>231</v>
      </c>
      <c r="E326">
        <v>7210</v>
      </c>
      <c r="F326">
        <v>7010</v>
      </c>
    </row>
    <row r="327" spans="1:6" ht="12.75">
      <c r="A327">
        <v>6336</v>
      </c>
      <c r="C327" t="s">
        <v>406</v>
      </c>
      <c r="D327" t="s">
        <v>231</v>
      </c>
      <c r="E327">
        <v>7210</v>
      </c>
      <c r="F327">
        <v>7010</v>
      </c>
    </row>
    <row r="328" spans="1:6" ht="12.75">
      <c r="A328">
        <v>6339</v>
      </c>
      <c r="C328" t="s">
        <v>407</v>
      </c>
      <c r="D328" t="s">
        <v>231</v>
      </c>
      <c r="E328">
        <v>7210</v>
      </c>
      <c r="F328">
        <v>7010</v>
      </c>
    </row>
    <row r="329" spans="1:6" ht="12.75">
      <c r="A329">
        <v>6342</v>
      </c>
      <c r="C329" t="s">
        <v>408</v>
      </c>
      <c r="D329" t="s">
        <v>231</v>
      </c>
      <c r="E329">
        <v>7285</v>
      </c>
      <c r="F329">
        <v>7082</v>
      </c>
    </row>
    <row r="330" spans="1:6" ht="12.75">
      <c r="A330">
        <v>6345</v>
      </c>
      <c r="C330" t="s">
        <v>409</v>
      </c>
      <c r="D330" t="s">
        <v>231</v>
      </c>
      <c r="E330">
        <v>7285</v>
      </c>
      <c r="F330">
        <v>7082</v>
      </c>
    </row>
    <row r="331" spans="1:6" ht="12.75">
      <c r="A331">
        <v>6348</v>
      </c>
      <c r="C331" t="s">
        <v>410</v>
      </c>
      <c r="D331" t="s">
        <v>231</v>
      </c>
      <c r="E331">
        <v>7285</v>
      </c>
      <c r="F331">
        <v>7082</v>
      </c>
    </row>
    <row r="332" spans="1:6" ht="12.75">
      <c r="A332">
        <v>6351</v>
      </c>
      <c r="C332" t="s">
        <v>411</v>
      </c>
      <c r="D332" t="s">
        <v>231</v>
      </c>
      <c r="E332">
        <v>7285</v>
      </c>
      <c r="F332">
        <v>7082</v>
      </c>
    </row>
    <row r="333" spans="1:6" ht="12.75">
      <c r="A333">
        <v>6354</v>
      </c>
      <c r="C333" t="s">
        <v>412</v>
      </c>
      <c r="D333" t="s">
        <v>231</v>
      </c>
      <c r="E333">
        <v>7285</v>
      </c>
      <c r="F333">
        <v>7082</v>
      </c>
    </row>
    <row r="334" spans="1:6" ht="12.75">
      <c r="A334">
        <v>6356</v>
      </c>
      <c r="C334" t="s">
        <v>413</v>
      </c>
      <c r="E334">
        <v>7285</v>
      </c>
      <c r="F334">
        <v>7082</v>
      </c>
    </row>
    <row r="335" spans="1:6" ht="12.75">
      <c r="A335">
        <v>6359</v>
      </c>
      <c r="C335" t="s">
        <v>414</v>
      </c>
      <c r="E335">
        <v>7285</v>
      </c>
      <c r="F335">
        <v>7082</v>
      </c>
    </row>
    <row r="336" spans="1:4" ht="12.75">
      <c r="A336">
        <v>6362</v>
      </c>
      <c r="C336" t="s">
        <v>415</v>
      </c>
      <c r="D336" t="s">
        <v>231</v>
      </c>
    </row>
    <row r="337" spans="1:4" ht="12.75">
      <c r="A337">
        <v>6365</v>
      </c>
      <c r="C337" t="s">
        <v>416</v>
      </c>
      <c r="D337" t="s">
        <v>231</v>
      </c>
    </row>
    <row r="338" spans="1:4" ht="12.75">
      <c r="A338">
        <v>6368</v>
      </c>
      <c r="C338" t="s">
        <v>417</v>
      </c>
      <c r="D338" t="s">
        <v>231</v>
      </c>
    </row>
    <row r="339" spans="1:4" ht="12.75">
      <c r="A339">
        <v>6371</v>
      </c>
      <c r="C339" t="s">
        <v>418</v>
      </c>
      <c r="D339" t="s">
        <v>231</v>
      </c>
    </row>
    <row r="340" spans="1:4" ht="12.75">
      <c r="A340">
        <v>6374</v>
      </c>
      <c r="C340" t="s">
        <v>419</v>
      </c>
      <c r="D340" t="s">
        <v>231</v>
      </c>
    </row>
    <row r="341" spans="1:4" ht="12.75">
      <c r="A341">
        <v>6377</v>
      </c>
      <c r="C341" t="s">
        <v>420</v>
      </c>
      <c r="D341" t="s">
        <v>231</v>
      </c>
    </row>
    <row r="342" spans="1:4" ht="12.75">
      <c r="A342">
        <v>6380</v>
      </c>
      <c r="C342" t="s">
        <v>421</v>
      </c>
      <c r="D342" t="s">
        <v>231</v>
      </c>
    </row>
    <row r="343" spans="1:6" ht="12.75">
      <c r="A343">
        <v>6390</v>
      </c>
      <c r="C343" t="s">
        <v>422</v>
      </c>
      <c r="E343">
        <v>2794</v>
      </c>
      <c r="F343">
        <v>2794</v>
      </c>
    </row>
    <row r="344" spans="1:6" ht="12.75">
      <c r="A344">
        <v>6391</v>
      </c>
      <c r="C344" t="s">
        <v>423</v>
      </c>
      <c r="D344" t="s">
        <v>78</v>
      </c>
      <c r="E344">
        <v>7210</v>
      </c>
      <c r="F344">
        <v>7010</v>
      </c>
    </row>
    <row r="345" spans="1:6" ht="12.75">
      <c r="A345">
        <v>6392</v>
      </c>
      <c r="C345" t="s">
        <v>424</v>
      </c>
      <c r="D345" t="s">
        <v>78</v>
      </c>
      <c r="E345">
        <v>7210</v>
      </c>
      <c r="F345">
        <v>7010</v>
      </c>
    </row>
    <row r="346" spans="1:6" ht="12.75">
      <c r="A346">
        <v>6393</v>
      </c>
      <c r="C346" t="s">
        <v>425</v>
      </c>
      <c r="D346" t="s">
        <v>78</v>
      </c>
      <c r="E346">
        <v>7210</v>
      </c>
      <c r="F346">
        <v>7010</v>
      </c>
    </row>
    <row r="347" spans="1:6" ht="12.75">
      <c r="A347">
        <v>6395</v>
      </c>
      <c r="C347" t="s">
        <v>426</v>
      </c>
      <c r="D347" t="s">
        <v>78</v>
      </c>
      <c r="E347">
        <v>7210</v>
      </c>
      <c r="F347">
        <v>7010</v>
      </c>
    </row>
    <row r="348" spans="1:6" ht="12.75">
      <c r="A348">
        <v>6396</v>
      </c>
      <c r="C348" t="s">
        <v>427</v>
      </c>
      <c r="D348" t="s">
        <v>78</v>
      </c>
      <c r="E348">
        <v>7210</v>
      </c>
      <c r="F348">
        <v>7010</v>
      </c>
    </row>
    <row r="349" spans="1:6" ht="12.75">
      <c r="A349">
        <v>6397</v>
      </c>
      <c r="C349" t="s">
        <v>428</v>
      </c>
      <c r="D349" t="s">
        <v>78</v>
      </c>
      <c r="E349">
        <v>7210</v>
      </c>
      <c r="F349">
        <v>7010</v>
      </c>
    </row>
    <row r="350" spans="1:6" ht="12.75">
      <c r="A350">
        <v>6401</v>
      </c>
      <c r="C350" t="s">
        <v>429</v>
      </c>
      <c r="D350" t="s">
        <v>78</v>
      </c>
      <c r="E350">
        <v>7210</v>
      </c>
      <c r="F350">
        <v>7010</v>
      </c>
    </row>
    <row r="351" spans="1:6" ht="12.75">
      <c r="A351">
        <v>6402</v>
      </c>
      <c r="C351" t="s">
        <v>430</v>
      </c>
      <c r="D351" t="s">
        <v>78</v>
      </c>
      <c r="E351">
        <v>7210</v>
      </c>
      <c r="F351">
        <v>7010</v>
      </c>
    </row>
    <row r="352" spans="1:6" ht="12.75">
      <c r="A352">
        <v>6403</v>
      </c>
      <c r="C352" t="s">
        <v>431</v>
      </c>
      <c r="D352" t="s">
        <v>78</v>
      </c>
      <c r="E352">
        <v>7210</v>
      </c>
      <c r="F352">
        <v>7010</v>
      </c>
    </row>
    <row r="353" spans="1:6" ht="12.75">
      <c r="A353">
        <v>6406</v>
      </c>
      <c r="C353" t="s">
        <v>432</v>
      </c>
      <c r="D353" t="s">
        <v>78</v>
      </c>
      <c r="E353">
        <v>7210</v>
      </c>
      <c r="F353">
        <v>7010</v>
      </c>
    </row>
    <row r="354" spans="1:6" ht="12.75">
      <c r="A354">
        <v>6407</v>
      </c>
      <c r="C354" t="s">
        <v>433</v>
      </c>
      <c r="D354" t="s">
        <v>78</v>
      </c>
      <c r="E354">
        <v>7210</v>
      </c>
      <c r="F354">
        <v>7010</v>
      </c>
    </row>
    <row r="355" spans="1:6" ht="12.75">
      <c r="A355">
        <v>6408</v>
      </c>
      <c r="C355" t="s">
        <v>434</v>
      </c>
      <c r="D355" t="s">
        <v>78</v>
      </c>
      <c r="E355">
        <v>7210</v>
      </c>
      <c r="F355">
        <v>7010</v>
      </c>
    </row>
    <row r="356" spans="1:6" ht="12.75">
      <c r="A356">
        <v>6411</v>
      </c>
      <c r="C356" t="s">
        <v>435</v>
      </c>
      <c r="D356" t="s">
        <v>78</v>
      </c>
      <c r="E356">
        <v>7210</v>
      </c>
      <c r="F356">
        <v>7010</v>
      </c>
    </row>
    <row r="357" spans="1:6" ht="12.75">
      <c r="A357">
        <v>6412</v>
      </c>
      <c r="C357" t="s">
        <v>436</v>
      </c>
      <c r="D357" t="s">
        <v>78</v>
      </c>
      <c r="E357">
        <v>7210</v>
      </c>
      <c r="F357">
        <v>7010</v>
      </c>
    </row>
    <row r="358" spans="1:6" ht="12.75">
      <c r="A358">
        <v>6413</v>
      </c>
      <c r="C358" t="s">
        <v>437</v>
      </c>
      <c r="D358" t="s">
        <v>78</v>
      </c>
      <c r="E358">
        <v>7210</v>
      </c>
      <c r="F358">
        <v>7010</v>
      </c>
    </row>
    <row r="359" spans="1:6" ht="12.75">
      <c r="A359">
        <v>6416</v>
      </c>
      <c r="C359" t="s">
        <v>438</v>
      </c>
      <c r="D359" t="s">
        <v>78</v>
      </c>
      <c r="E359">
        <v>7210</v>
      </c>
      <c r="F359">
        <v>7010</v>
      </c>
    </row>
    <row r="360" spans="1:6" ht="12.75">
      <c r="A360">
        <v>6417</v>
      </c>
      <c r="C360" t="s">
        <v>439</v>
      </c>
      <c r="D360" t="s">
        <v>78</v>
      </c>
      <c r="E360">
        <v>7210</v>
      </c>
      <c r="F360">
        <v>7010</v>
      </c>
    </row>
    <row r="361" spans="1:6" ht="12.75">
      <c r="A361">
        <v>6418</v>
      </c>
      <c r="C361" t="s">
        <v>440</v>
      </c>
      <c r="D361" t="s">
        <v>78</v>
      </c>
      <c r="E361">
        <v>7210</v>
      </c>
      <c r="F361">
        <v>7010</v>
      </c>
    </row>
    <row r="362" spans="1:6" ht="12.75">
      <c r="A362">
        <v>8900</v>
      </c>
      <c r="C362" t="s">
        <v>441</v>
      </c>
      <c r="D362" t="s">
        <v>133</v>
      </c>
      <c r="E362">
        <v>1610</v>
      </c>
      <c r="F362">
        <v>1610</v>
      </c>
    </row>
    <row r="363" spans="1:6" ht="12.75">
      <c r="A363">
        <v>8901</v>
      </c>
      <c r="C363" t="s">
        <v>442</v>
      </c>
      <c r="D363" t="s">
        <v>133</v>
      </c>
      <c r="E363">
        <v>1610</v>
      </c>
      <c r="F363">
        <v>1610</v>
      </c>
    </row>
    <row r="364" spans="1:6" ht="12.75">
      <c r="A364">
        <v>8902</v>
      </c>
      <c r="C364" t="s">
        <v>443</v>
      </c>
      <c r="D364" t="s">
        <v>133</v>
      </c>
      <c r="E364">
        <v>1610</v>
      </c>
      <c r="F364">
        <v>1610</v>
      </c>
    </row>
    <row r="365" spans="1:6" ht="12.75">
      <c r="A365">
        <v>8903</v>
      </c>
      <c r="C365" t="s">
        <v>444</v>
      </c>
      <c r="D365" t="s">
        <v>133</v>
      </c>
      <c r="E365">
        <v>1610</v>
      </c>
      <c r="F365">
        <v>1610</v>
      </c>
    </row>
    <row r="366" spans="1:6" ht="12.75">
      <c r="A366">
        <v>8904</v>
      </c>
      <c r="C366" t="s">
        <v>445</v>
      </c>
      <c r="D366" t="s">
        <v>133</v>
      </c>
      <c r="E366">
        <v>1610</v>
      </c>
      <c r="F366">
        <v>1610</v>
      </c>
    </row>
    <row r="367" spans="1:6" ht="12.75">
      <c r="A367">
        <v>8910</v>
      </c>
      <c r="C367" t="s">
        <v>446</v>
      </c>
      <c r="D367" t="s">
        <v>133</v>
      </c>
      <c r="E367">
        <v>1610</v>
      </c>
      <c r="F367">
        <v>1610</v>
      </c>
    </row>
    <row r="368" spans="1:6" ht="12.75">
      <c r="A368">
        <v>8911</v>
      </c>
      <c r="C368" t="s">
        <v>447</v>
      </c>
      <c r="D368" t="s">
        <v>133</v>
      </c>
      <c r="E368">
        <v>1610</v>
      </c>
      <c r="F368">
        <v>1610</v>
      </c>
    </row>
    <row r="369" spans="1:6" ht="12.75">
      <c r="A369">
        <v>9101</v>
      </c>
      <c r="C369" t="s">
        <v>448</v>
      </c>
      <c r="E369">
        <v>1610</v>
      </c>
      <c r="F369">
        <v>1610</v>
      </c>
    </row>
    <row r="370" spans="1:6" ht="12.75">
      <c r="A370">
        <v>9102</v>
      </c>
      <c r="C370" t="s">
        <v>449</v>
      </c>
      <c r="E370">
        <v>7285</v>
      </c>
      <c r="F370">
        <v>7082</v>
      </c>
    </row>
    <row r="371" spans="1:6" ht="12.75">
      <c r="A371">
        <v>9103</v>
      </c>
      <c r="C371" t="s">
        <v>450</v>
      </c>
      <c r="E371">
        <v>7285</v>
      </c>
      <c r="F371">
        <v>7082</v>
      </c>
    </row>
    <row r="372" spans="1:6" ht="12.75">
      <c r="A372">
        <v>9104</v>
      </c>
      <c r="C372" t="s">
        <v>451</v>
      </c>
      <c r="E372">
        <v>7285</v>
      </c>
      <c r="F372">
        <v>7082</v>
      </c>
    </row>
    <row r="373" spans="1:4" ht="12.75">
      <c r="A373">
        <v>9105</v>
      </c>
      <c r="C373" t="s">
        <v>452</v>
      </c>
      <c r="D373" t="s">
        <v>231</v>
      </c>
    </row>
    <row r="374" spans="1:4" ht="12.75">
      <c r="A374">
        <v>9106</v>
      </c>
      <c r="C374" t="s">
        <v>453</v>
      </c>
      <c r="D374" t="s">
        <v>231</v>
      </c>
    </row>
    <row r="375" spans="1:4" ht="12.75">
      <c r="A375">
        <v>9107</v>
      </c>
      <c r="C375" t="s">
        <v>454</v>
      </c>
      <c r="D375" t="s">
        <v>231</v>
      </c>
    </row>
    <row r="376" spans="1:6" ht="12.75">
      <c r="A376">
        <v>9108</v>
      </c>
      <c r="C376" t="s">
        <v>455</v>
      </c>
      <c r="E376">
        <v>7285</v>
      </c>
      <c r="F376">
        <v>7082</v>
      </c>
    </row>
    <row r="377" spans="1:6" ht="12.75">
      <c r="A377">
        <v>9109</v>
      </c>
      <c r="C377" t="s">
        <v>238</v>
      </c>
      <c r="D377" t="s">
        <v>231</v>
      </c>
      <c r="E377">
        <v>7285</v>
      </c>
      <c r="F377">
        <v>7082</v>
      </c>
    </row>
    <row r="378" spans="1:4" ht="12.75">
      <c r="A378">
        <v>9155</v>
      </c>
      <c r="C378" t="s">
        <v>456</v>
      </c>
      <c r="D378" t="s">
        <v>231</v>
      </c>
    </row>
    <row r="379" spans="1:4" ht="12.75">
      <c r="A379">
        <v>9156</v>
      </c>
      <c r="C379" t="s">
        <v>457</v>
      </c>
      <c r="D379" t="s">
        <v>231</v>
      </c>
    </row>
    <row r="380" spans="1:6" ht="12.75">
      <c r="A380">
        <v>9310</v>
      </c>
      <c r="C380" t="s">
        <v>458</v>
      </c>
      <c r="E380">
        <v>1610</v>
      </c>
      <c r="F380">
        <v>1610</v>
      </c>
    </row>
    <row r="381" spans="1:6" ht="12.75">
      <c r="A381">
        <v>9311</v>
      </c>
      <c r="C381" t="s">
        <v>459</v>
      </c>
      <c r="E381">
        <v>1610</v>
      </c>
      <c r="F381">
        <v>1610</v>
      </c>
    </row>
    <row r="382" spans="1:6" ht="12.75">
      <c r="A382">
        <v>9312</v>
      </c>
      <c r="C382" t="s">
        <v>460</v>
      </c>
      <c r="E382">
        <v>1610</v>
      </c>
      <c r="F382">
        <v>1610</v>
      </c>
    </row>
    <row r="383" spans="1:6" ht="12.75">
      <c r="A383">
        <v>9313</v>
      </c>
      <c r="C383" t="s">
        <v>461</v>
      </c>
      <c r="E383">
        <v>1610</v>
      </c>
      <c r="F383">
        <v>1610</v>
      </c>
    </row>
    <row r="384" spans="1:6" ht="12.75">
      <c r="A384">
        <v>9315</v>
      </c>
      <c r="C384" t="s">
        <v>462</v>
      </c>
      <c r="E384">
        <v>1610</v>
      </c>
      <c r="F384">
        <v>1610</v>
      </c>
    </row>
    <row r="385" spans="1:6" ht="12.75">
      <c r="A385">
        <v>9320</v>
      </c>
      <c r="C385" t="s">
        <v>463</v>
      </c>
      <c r="E385">
        <v>1610</v>
      </c>
      <c r="F385">
        <v>1610</v>
      </c>
    </row>
    <row r="386" spans="1:6" ht="12.75">
      <c r="A386">
        <v>9321</v>
      </c>
      <c r="C386" t="s">
        <v>464</v>
      </c>
      <c r="E386">
        <v>1610</v>
      </c>
      <c r="F386">
        <v>1610</v>
      </c>
    </row>
    <row r="387" spans="1:6" ht="12.75">
      <c r="A387">
        <v>9322</v>
      </c>
      <c r="C387" t="s">
        <v>465</v>
      </c>
      <c r="E387">
        <v>1610</v>
      </c>
      <c r="F387">
        <v>1610</v>
      </c>
    </row>
    <row r="388" spans="1:6" ht="12.75">
      <c r="A388">
        <v>9323</v>
      </c>
      <c r="C388" t="s">
        <v>466</v>
      </c>
      <c r="E388">
        <v>1610</v>
      </c>
      <c r="F388">
        <v>1610</v>
      </c>
    </row>
    <row r="389" spans="1:6" ht="12.75">
      <c r="A389">
        <v>9325</v>
      </c>
      <c r="C389" t="s">
        <v>467</v>
      </c>
      <c r="E389">
        <v>1610</v>
      </c>
      <c r="F389">
        <v>1610</v>
      </c>
    </row>
    <row r="390" spans="1:6" ht="12.75">
      <c r="A390">
        <v>9330</v>
      </c>
      <c r="C390" t="s">
        <v>468</v>
      </c>
      <c r="D390" t="s">
        <v>133</v>
      </c>
      <c r="E390">
        <v>1610</v>
      </c>
      <c r="F390">
        <v>1610</v>
      </c>
    </row>
    <row r="391" spans="1:6" ht="12.75">
      <c r="A391">
        <v>9331</v>
      </c>
      <c r="C391" t="s">
        <v>469</v>
      </c>
      <c r="D391" t="s">
        <v>133</v>
      </c>
      <c r="E391">
        <v>1610</v>
      </c>
      <c r="F391">
        <v>1610</v>
      </c>
    </row>
    <row r="392" spans="1:6" ht="12.75">
      <c r="A392">
        <v>9332</v>
      </c>
      <c r="C392" t="s">
        <v>470</v>
      </c>
      <c r="D392" t="s">
        <v>133</v>
      </c>
      <c r="E392">
        <v>1610</v>
      </c>
      <c r="F392">
        <v>1610</v>
      </c>
    </row>
    <row r="393" spans="1:6" ht="12.75">
      <c r="A393">
        <v>9333</v>
      </c>
      <c r="C393" t="s">
        <v>471</v>
      </c>
      <c r="D393" t="s">
        <v>133</v>
      </c>
      <c r="E393">
        <v>1610</v>
      </c>
      <c r="F393">
        <v>1610</v>
      </c>
    </row>
    <row r="394" spans="1:6" ht="12.75">
      <c r="A394">
        <v>9334</v>
      </c>
      <c r="C394" t="s">
        <v>472</v>
      </c>
      <c r="D394" t="s">
        <v>133</v>
      </c>
      <c r="E394">
        <v>1610</v>
      </c>
      <c r="F394">
        <v>1610</v>
      </c>
    </row>
    <row r="395" spans="1:3" ht="12.75">
      <c r="A395">
        <v>9430</v>
      </c>
      <c r="C395" t="s">
        <v>473</v>
      </c>
    </row>
    <row r="396" spans="1:3" ht="12.75">
      <c r="A396">
        <v>9431</v>
      </c>
      <c r="C396" t="s">
        <v>474</v>
      </c>
    </row>
    <row r="397" spans="1:3" ht="12.75">
      <c r="A397">
        <v>9432</v>
      </c>
      <c r="C397" t="s">
        <v>475</v>
      </c>
    </row>
    <row r="398" spans="1:3" ht="12.75">
      <c r="A398">
        <v>9433</v>
      </c>
      <c r="C398" t="s">
        <v>476</v>
      </c>
    </row>
    <row r="399" spans="1:4" ht="12.75">
      <c r="A399">
        <v>9434</v>
      </c>
      <c r="C399" t="s">
        <v>477</v>
      </c>
      <c r="D399" t="s">
        <v>78</v>
      </c>
    </row>
    <row r="400" spans="1:4" ht="12.75">
      <c r="A400">
        <v>9440</v>
      </c>
      <c r="C400" t="s">
        <v>478</v>
      </c>
      <c r="D400" t="s">
        <v>78</v>
      </c>
    </row>
    <row r="401" spans="1:4" ht="12.75">
      <c r="A401">
        <v>9441</v>
      </c>
      <c r="C401" t="s">
        <v>479</v>
      </c>
      <c r="D401" t="s">
        <v>231</v>
      </c>
    </row>
    <row r="402" spans="1:4" ht="12.75">
      <c r="A402">
        <v>9445</v>
      </c>
      <c r="C402" t="s">
        <v>480</v>
      </c>
      <c r="D402" t="s">
        <v>78</v>
      </c>
    </row>
    <row r="403" spans="1:4" ht="12.75">
      <c r="A403">
        <v>9446</v>
      </c>
      <c r="C403" t="s">
        <v>481</v>
      </c>
      <c r="D403" t="s">
        <v>80</v>
      </c>
    </row>
  </sheetData>
  <sheetProtection selectLockedCells="1" selectUnlockedCells="1"/>
  <mergeCells count="1">
    <mergeCell ref="A1:C1"/>
  </mergeCells>
  <printOptions horizontalCentered="1"/>
  <pageMargins left="0.7875" right="0.7875" top="0.7875" bottom="0.5902777777777778" header="0.5118055555555555" footer="0.5118055555555555"/>
  <pageSetup horizontalDpi="300" verticalDpi="300" orientation="portrait" paperSize="9"/>
  <headerFooter alignWithMargins="0">
    <oddHeader>&amp;CSida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2005-09-01T13:29:34Z</cp:lastPrinted>
  <dcterms:created xsi:type="dcterms:W3CDTF">2005-08-31T12:52:12Z</dcterms:created>
  <dcterms:modified xsi:type="dcterms:W3CDTF">2023-12-26T06:57:23Z</dcterms:modified>
  <cp:category/>
  <cp:version/>
  <cp:contentType/>
  <cp:contentStatus/>
  <cp:revision>26</cp:revision>
</cp:coreProperties>
</file>